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lan\Desktop\4000\"/>
    </mc:Choice>
  </mc:AlternateContent>
  <bookViews>
    <workbookView xWindow="0" yWindow="0" windowWidth="0" windowHeight="0"/>
  </bookViews>
  <sheets>
    <sheet name="Rekapitulace stavby" sheetId="1" r:id="rId1"/>
    <sheet name="SO 101 - Polní cesta C11" sheetId="2" r:id="rId2"/>
    <sheet name="SO 801 C11 - Doprovodná z...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101 - Polní cesta C11'!$C$86:$K$463</definedName>
    <definedName name="_xlnm.Print_Area" localSheetId="1">'SO 101 - Polní cesta C11'!$C$4:$J$39,'SO 101 - Polní cesta C11'!$C$45:$J$68,'SO 101 - Polní cesta C11'!$C$74:$K$463</definedName>
    <definedName name="_xlnm.Print_Titles" localSheetId="1">'SO 101 - Polní cesta C11'!$86:$86</definedName>
    <definedName name="_xlnm._FilterDatabase" localSheetId="2" hidden="1">'SO 801 C11 - Doprovodná z...'!$C$82:$K$283</definedName>
    <definedName name="_xlnm.Print_Area" localSheetId="2">'SO 801 C11 - Doprovodná z...'!$C$4:$J$39,'SO 801 C11 - Doprovodná z...'!$C$45:$J$64,'SO 801 C11 - Doprovodná z...'!$C$70:$K$283</definedName>
    <definedName name="_xlnm.Print_Titles" localSheetId="2">'SO 801 C11 - Doprovodná z...'!$82:$82</definedName>
    <definedName name="_xlnm._FilterDatabase" localSheetId="3" hidden="1">'VON - Vedlejší a ostatní ...'!$C$79:$K$116</definedName>
    <definedName name="_xlnm.Print_Area" localSheetId="3">'VON - Vedlejší a ostatní ...'!$C$4:$J$39,'VON - Vedlejší a ostatní ...'!$C$45:$J$61,'VON - Vedlejší a ostatní ...'!$C$67:$K$116</definedName>
    <definedName name="_xlnm.Print_Titles" localSheetId="3">'VON - Vedlejší a ostatní ...'!$79:$79</definedName>
    <definedName name="_xlnm.Print_Area" localSheetId="4">'Seznam figur'!$C$4:$G$12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57"/>
  <c r="BH257"/>
  <c r="BG257"/>
  <c r="BF257"/>
  <c r="T257"/>
  <c r="R257"/>
  <c r="P257"/>
  <c r="BI249"/>
  <c r="BH249"/>
  <c r="BG249"/>
  <c r="BF249"/>
  <c r="T249"/>
  <c r="R249"/>
  <c r="P249"/>
  <c r="BI242"/>
  <c r="BH242"/>
  <c r="BG242"/>
  <c r="BF242"/>
  <c r="T242"/>
  <c r="R242"/>
  <c r="P242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16"/>
  <c r="BH116"/>
  <c r="BG116"/>
  <c r="BF116"/>
  <c r="T116"/>
  <c r="R116"/>
  <c r="P116"/>
  <c r="BI113"/>
  <c r="BH113"/>
  <c r="BG113"/>
  <c r="BF113"/>
  <c r="T113"/>
  <c r="R113"/>
  <c r="P113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2" r="J37"/>
  <c r="J36"/>
  <c i="1" r="AY55"/>
  <c i="2" r="J35"/>
  <c i="1" r="AX55"/>
  <c i="2" r="BI462"/>
  <c r="BH462"/>
  <c r="BG462"/>
  <c r="BF462"/>
  <c r="T462"/>
  <c r="T461"/>
  <c r="R462"/>
  <c r="R461"/>
  <c r="P462"/>
  <c r="P461"/>
  <c r="BI459"/>
  <c r="BH459"/>
  <c r="BG459"/>
  <c r="BF459"/>
  <c r="T459"/>
  <c r="R459"/>
  <c r="P459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0"/>
  <c r="BH430"/>
  <c r="BG430"/>
  <c r="BF430"/>
  <c r="T430"/>
  <c r="R430"/>
  <c r="P430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09"/>
  <c r="BH409"/>
  <c r="BG409"/>
  <c r="BF409"/>
  <c r="T409"/>
  <c r="R409"/>
  <c r="P409"/>
  <c r="BI399"/>
  <c r="BH399"/>
  <c r="BG399"/>
  <c r="BF399"/>
  <c r="T399"/>
  <c r="R399"/>
  <c r="P399"/>
  <c r="BI391"/>
  <c r="BH391"/>
  <c r="BG391"/>
  <c r="BF391"/>
  <c r="T391"/>
  <c r="R391"/>
  <c r="P391"/>
  <c r="BI383"/>
  <c r="BH383"/>
  <c r="BG383"/>
  <c r="BF383"/>
  <c r="T383"/>
  <c r="R383"/>
  <c r="P383"/>
  <c r="BI376"/>
  <c r="BH376"/>
  <c r="BG376"/>
  <c r="BF376"/>
  <c r="T376"/>
  <c r="R376"/>
  <c r="P376"/>
  <c r="BI370"/>
  <c r="BH370"/>
  <c r="BG370"/>
  <c r="BF370"/>
  <c r="T370"/>
  <c r="R370"/>
  <c r="P370"/>
  <c r="BI364"/>
  <c r="BH364"/>
  <c r="BG364"/>
  <c r="BF364"/>
  <c r="T364"/>
  <c r="R364"/>
  <c r="P364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0"/>
  <c r="BH340"/>
  <c r="BG340"/>
  <c r="BF340"/>
  <c r="T340"/>
  <c r="R340"/>
  <c r="P340"/>
  <c r="BI330"/>
  <c r="BH330"/>
  <c r="BG330"/>
  <c r="BF330"/>
  <c r="T330"/>
  <c r="R330"/>
  <c r="P330"/>
  <c r="BI323"/>
  <c r="BH323"/>
  <c r="BG323"/>
  <c r="BF323"/>
  <c r="T323"/>
  <c r="R323"/>
  <c r="P323"/>
  <c r="BI313"/>
  <c r="BH313"/>
  <c r="BG313"/>
  <c r="BF313"/>
  <c r="T313"/>
  <c r="R313"/>
  <c r="P313"/>
  <c r="BI307"/>
  <c r="BH307"/>
  <c r="BG307"/>
  <c r="BF307"/>
  <c r="T307"/>
  <c r="T306"/>
  <c r="R307"/>
  <c r="R306"/>
  <c r="P307"/>
  <c r="P306"/>
  <c r="BI297"/>
  <c r="BH297"/>
  <c r="BG297"/>
  <c r="BF297"/>
  <c r="T297"/>
  <c r="R297"/>
  <c r="P297"/>
  <c r="BI286"/>
  <c r="BH286"/>
  <c r="BG286"/>
  <c r="BF286"/>
  <c r="T286"/>
  <c r="R286"/>
  <c r="P286"/>
  <c r="BI275"/>
  <c r="BH275"/>
  <c r="BG275"/>
  <c r="BF275"/>
  <c r="T275"/>
  <c r="R275"/>
  <c r="P275"/>
  <c r="BI264"/>
  <c r="BH264"/>
  <c r="BG264"/>
  <c r="BF264"/>
  <c r="T264"/>
  <c r="R264"/>
  <c r="P264"/>
  <c r="BI254"/>
  <c r="BH254"/>
  <c r="BG254"/>
  <c r="BF254"/>
  <c r="T254"/>
  <c r="R254"/>
  <c r="P254"/>
  <c r="BI243"/>
  <c r="BH243"/>
  <c r="BG243"/>
  <c r="BF243"/>
  <c r="T243"/>
  <c r="R243"/>
  <c r="P243"/>
  <c r="BI233"/>
  <c r="BH233"/>
  <c r="BG233"/>
  <c r="BF233"/>
  <c r="T233"/>
  <c r="R233"/>
  <c r="P233"/>
  <c r="BI223"/>
  <c r="BH223"/>
  <c r="BG223"/>
  <c r="BF223"/>
  <c r="T223"/>
  <c r="R223"/>
  <c r="P223"/>
  <c r="BI214"/>
  <c r="BH214"/>
  <c r="BG214"/>
  <c r="BF214"/>
  <c r="T214"/>
  <c r="R214"/>
  <c r="P214"/>
  <c r="BI210"/>
  <c r="BH210"/>
  <c r="BG210"/>
  <c r="BF210"/>
  <c r="T210"/>
  <c r="R210"/>
  <c r="P210"/>
  <c r="BI203"/>
  <c r="BH203"/>
  <c r="BG203"/>
  <c r="BF203"/>
  <c r="T203"/>
  <c r="R203"/>
  <c r="P203"/>
  <c r="BI196"/>
  <c r="BH196"/>
  <c r="BG196"/>
  <c r="BF196"/>
  <c r="T196"/>
  <c r="R196"/>
  <c r="P196"/>
  <c r="BI189"/>
  <c r="BH189"/>
  <c r="BG189"/>
  <c r="BF189"/>
  <c r="T189"/>
  <c r="R189"/>
  <c r="P189"/>
  <c r="BI172"/>
  <c r="BH172"/>
  <c r="BG172"/>
  <c r="BF172"/>
  <c r="T172"/>
  <c r="R172"/>
  <c r="P172"/>
  <c r="BI157"/>
  <c r="BH157"/>
  <c r="BG157"/>
  <c r="BF157"/>
  <c r="T157"/>
  <c r="R157"/>
  <c r="P157"/>
  <c r="BI142"/>
  <c r="BH142"/>
  <c r="BG142"/>
  <c r="BF142"/>
  <c r="T142"/>
  <c r="R142"/>
  <c r="P142"/>
  <c r="BI135"/>
  <c r="BH135"/>
  <c r="BG135"/>
  <c r="BF135"/>
  <c r="T135"/>
  <c r="R135"/>
  <c r="P135"/>
  <c r="BI129"/>
  <c r="BH129"/>
  <c r="BG129"/>
  <c r="BF129"/>
  <c r="T129"/>
  <c r="R129"/>
  <c r="P129"/>
  <c r="BI114"/>
  <c r="BH114"/>
  <c r="BG114"/>
  <c r="BF114"/>
  <c r="T114"/>
  <c r="R114"/>
  <c r="P114"/>
  <c r="BI110"/>
  <c r="BH110"/>
  <c r="BG110"/>
  <c r="BF110"/>
  <c r="T110"/>
  <c r="R110"/>
  <c r="P110"/>
  <c r="BI102"/>
  <c r="BH102"/>
  <c r="BG102"/>
  <c r="BF102"/>
  <c r="T102"/>
  <c r="R102"/>
  <c r="P102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1" r="L50"/>
  <c r="AM50"/>
  <c r="AM49"/>
  <c r="L49"/>
  <c r="AM47"/>
  <c r="L47"/>
  <c r="L45"/>
  <c r="L44"/>
  <c i="2" r="J456"/>
  <c r="BK223"/>
  <c r="J459"/>
  <c r="J243"/>
  <c r="J430"/>
  <c r="J254"/>
  <c r="BK399"/>
  <c r="J102"/>
  <c i="3" r="J172"/>
  <c r="BK229"/>
  <c r="J103"/>
  <c r="J176"/>
  <c r="J242"/>
  <c i="4" r="J109"/>
  <c i="2" r="BK413"/>
  <c r="BK233"/>
  <c r="BK102"/>
  <c r="J419"/>
  <c r="J233"/>
  <c r="BK157"/>
  <c r="BK423"/>
  <c r="J350"/>
  <c r="BK114"/>
  <c r="J358"/>
  <c r="BK90"/>
  <c i="3" r="BK179"/>
  <c r="J271"/>
  <c r="J129"/>
  <c r="J198"/>
  <c r="BK271"/>
  <c r="BK103"/>
  <c i="4" r="J113"/>
  <c i="2" r="J409"/>
  <c r="J413"/>
  <c r="J129"/>
  <c i="3" r="BK183"/>
  <c r="BK268"/>
  <c r="J158"/>
  <c r="BK278"/>
  <c r="BK155"/>
  <c r="BK205"/>
  <c i="4" r="J95"/>
  <c r="J85"/>
  <c i="2" r="J383"/>
  <c r="BK214"/>
  <c r="J391"/>
  <c r="J90"/>
  <c r="J421"/>
  <c r="BK210"/>
  <c r="BK364"/>
  <c r="J110"/>
  <c i="3" r="BK198"/>
  <c r="J281"/>
  <c r="BK151"/>
  <c r="J215"/>
  <c r="BK140"/>
  <c r="J187"/>
  <c i="4" r="BK113"/>
  <c i="2" r="J376"/>
  <c r="BK297"/>
  <c r="J94"/>
  <c r="J323"/>
  <c r="BK454"/>
  <c r="J370"/>
  <c r="BK456"/>
  <c r="BK264"/>
  <c i="3" r="BK209"/>
  <c r="J113"/>
  <c r="J218"/>
  <c r="J135"/>
  <c r="J201"/>
  <c r="J278"/>
  <c r="J106"/>
  <c i="2" r="BK439"/>
  <c r="J313"/>
  <c r="BK189"/>
  <c r="BK452"/>
  <c r="BK354"/>
  <c r="J462"/>
  <c r="J416"/>
  <c r="BK172"/>
  <c r="BK409"/>
  <c r="BK254"/>
  <c i="3" r="BK201"/>
  <c r="J99"/>
  <c r="J140"/>
  <c r="J222"/>
  <c r="BK99"/>
  <c r="BK135"/>
  <c i="4" r="J89"/>
  <c i="2" r="BK376"/>
  <c r="J157"/>
  <c r="BK286"/>
  <c i="3" r="J229"/>
  <c r="BK138"/>
  <c r="J93"/>
  <c r="J148"/>
  <c r="BK218"/>
  <c r="BK86"/>
  <c r="J123"/>
  <c i="4" r="BK109"/>
  <c i="2" r="J423"/>
  <c r="BK243"/>
  <c r="BK135"/>
  <c r="J275"/>
  <c r="J452"/>
  <c r="J364"/>
  <c r="BK129"/>
  <c r="BK323"/>
  <c i="3" r="BK275"/>
  <c r="BK129"/>
  <c r="BK257"/>
  <c r="BK113"/>
  <c r="J190"/>
  <c r="J125"/>
  <c i="4" r="J92"/>
  <c i="2" r="BK416"/>
  <c r="BK196"/>
  <c r="BK421"/>
  <c r="J214"/>
  <c r="BK391"/>
  <c r="J135"/>
  <c r="BK350"/>
  <c i="3" r="J234"/>
  <c r="J132"/>
  <c r="J155"/>
  <c r="BK242"/>
  <c r="J116"/>
  <c r="J138"/>
  <c i="2" r="J447"/>
  <c r="BK370"/>
  <c r="J210"/>
  <c r="BK462"/>
  <c r="J286"/>
  <c r="BK443"/>
  <c r="BK383"/>
  <c r="BK275"/>
  <c r="J454"/>
  <c r="BK313"/>
  <c i="3" r="J257"/>
  <c r="BK123"/>
  <c r="BK190"/>
  <c r="J268"/>
  <c r="BK127"/>
  <c r="BK167"/>
  <c i="4" r="BK104"/>
  <c r="BK82"/>
  <c i="2" r="J264"/>
  <c r="J354"/>
  <c r="BK94"/>
  <c i="3" r="BK176"/>
  <c r="J225"/>
  <c r="BK132"/>
  <c r="J179"/>
  <c r="BK249"/>
  <c i="4" r="BK85"/>
  <c r="BK100"/>
  <c i="2" r="BK307"/>
  <c i="1" r="AS54"/>
  <c i="2" r="J399"/>
  <c r="BK459"/>
  <c r="J223"/>
  <c i="3" r="BK163"/>
  <c r="BK215"/>
  <c r="J86"/>
  <c r="BK172"/>
  <c r="BK234"/>
  <c i="4" r="BK89"/>
  <c r="BK92"/>
  <c i="2" r="BK330"/>
  <c r="J142"/>
  <c r="BK358"/>
  <c r="BK142"/>
  <c r="BK419"/>
  <c r="J297"/>
  <c r="BK430"/>
  <c r="J189"/>
  <c i="3" r="BK187"/>
  <c r="J275"/>
  <c r="J183"/>
  <c r="BK281"/>
  <c r="BK148"/>
  <c r="BK193"/>
  <c i="4" r="F37"/>
  <c i="2" r="J114"/>
  <c i="3" r="J167"/>
  <c r="BK222"/>
  <c r="BK90"/>
  <c r="BK158"/>
  <c r="J209"/>
  <c i="4" r="J100"/>
  <c r="BK95"/>
  <c i="2" r="J340"/>
  <c r="BK110"/>
  <c r="J203"/>
  <c i="3" r="J205"/>
  <c r="J127"/>
  <c r="J193"/>
  <c r="BK93"/>
  <c r="BK125"/>
  <c r="J151"/>
  <c i="4" r="J82"/>
  <c i="2" r="BK447"/>
  <c r="BK340"/>
  <c r="BK203"/>
  <c r="J330"/>
  <c r="J172"/>
  <c r="J439"/>
  <c r="J307"/>
  <c r="J443"/>
  <c r="J196"/>
  <c i="3" r="BK225"/>
  <c r="BK116"/>
  <c r="J163"/>
  <c r="J249"/>
  <c r="BK106"/>
  <c r="J90"/>
  <c i="4" r="J104"/>
  <c i="2" l="1" r="R285"/>
  <c r="T285"/>
  <c r="P285"/>
  <c r="BK89"/>
  <c r="J89"/>
  <c r="J61"/>
  <c r="T312"/>
  <c r="BK408"/>
  <c r="J408"/>
  <c r="J65"/>
  <c r="P451"/>
  <c i="3" r="P85"/>
  <c r="T267"/>
  <c r="T277"/>
  <c i="4" r="BK81"/>
  <c r="J81"/>
  <c r="J60"/>
  <c i="2" r="P89"/>
  <c r="P312"/>
  <c r="R408"/>
  <c r="T451"/>
  <c i="3" r="T85"/>
  <c r="T84"/>
  <c r="T83"/>
  <c r="R267"/>
  <c r="P277"/>
  <c i="4" r="P81"/>
  <c r="P80"/>
  <c i="1" r="AU57"/>
  <c i="2" r="T89"/>
  <c r="R312"/>
  <c r="P408"/>
  <c r="BK451"/>
  <c r="J451"/>
  <c r="J66"/>
  <c i="3" r="R85"/>
  <c r="R84"/>
  <c r="R83"/>
  <c r="P267"/>
  <c r="R277"/>
  <c i="4" r="R81"/>
  <c r="R80"/>
  <c i="2" r="R89"/>
  <c r="R88"/>
  <c r="R87"/>
  <c r="BK312"/>
  <c r="J312"/>
  <c r="J64"/>
  <c r="T408"/>
  <c r="R451"/>
  <c i="3" r="BK85"/>
  <c r="J85"/>
  <c r="J61"/>
  <c r="BK267"/>
  <c r="J267"/>
  <c r="J62"/>
  <c r="BK277"/>
  <c r="J277"/>
  <c r="J63"/>
  <c i="4" r="T81"/>
  <c r="T80"/>
  <c i="2" r="BK285"/>
  <c r="J285"/>
  <c r="J62"/>
  <c r="BK306"/>
  <c r="J306"/>
  <c r="J63"/>
  <c r="BK461"/>
  <c r="J461"/>
  <c r="J67"/>
  <c i="4" r="J74"/>
  <c r="F77"/>
  <c r="BE89"/>
  <c r="BE100"/>
  <c r="BE113"/>
  <c r="E70"/>
  <c r="BE92"/>
  <c r="BE82"/>
  <c r="BE85"/>
  <c r="BE95"/>
  <c r="BE104"/>
  <c r="BE109"/>
  <c i="1" r="BD57"/>
  <c i="3" r="E48"/>
  <c r="BE86"/>
  <c r="BE106"/>
  <c r="BE127"/>
  <c r="BE138"/>
  <c r="BE158"/>
  <c r="BE172"/>
  <c r="BE179"/>
  <c r="BE187"/>
  <c r="BE215"/>
  <c r="BE218"/>
  <c r="BE222"/>
  <c r="BE278"/>
  <c r="BE281"/>
  <c r="J77"/>
  <c r="BE90"/>
  <c r="BE99"/>
  <c r="BE113"/>
  <c r="BE129"/>
  <c r="BE132"/>
  <c r="BE135"/>
  <c r="BE151"/>
  <c r="BE163"/>
  <c r="BE183"/>
  <c r="BE198"/>
  <c r="BE205"/>
  <c r="BE209"/>
  <c r="BE225"/>
  <c r="BE229"/>
  <c r="BE249"/>
  <c r="BE271"/>
  <c r="BE275"/>
  <c r="F80"/>
  <c r="BE93"/>
  <c r="BE116"/>
  <c r="BE125"/>
  <c r="BE167"/>
  <c r="BE176"/>
  <c r="BE193"/>
  <c r="BE201"/>
  <c r="BE234"/>
  <c r="BE242"/>
  <c r="BE103"/>
  <c r="BE123"/>
  <c r="BE140"/>
  <c r="BE148"/>
  <c r="BE155"/>
  <c r="BE190"/>
  <c r="BE257"/>
  <c r="BE268"/>
  <c i="2" r="E48"/>
  <c r="J81"/>
  <c r="BE135"/>
  <c r="BE172"/>
  <c r="BE210"/>
  <c r="BE233"/>
  <c r="BE286"/>
  <c r="BE297"/>
  <c r="BE307"/>
  <c r="BE330"/>
  <c r="BE383"/>
  <c r="BE416"/>
  <c r="BE421"/>
  <c r="BE443"/>
  <c r="BE94"/>
  <c r="BE189"/>
  <c r="BE196"/>
  <c r="BE214"/>
  <c r="BE223"/>
  <c r="BE323"/>
  <c r="BE354"/>
  <c r="BE413"/>
  <c r="BE456"/>
  <c r="F55"/>
  <c r="BE90"/>
  <c r="BE102"/>
  <c r="BE114"/>
  <c r="BE129"/>
  <c r="BE203"/>
  <c r="BE243"/>
  <c r="BE254"/>
  <c r="BE340"/>
  <c r="BE364"/>
  <c r="BE370"/>
  <c r="BE376"/>
  <c r="BE399"/>
  <c r="BE409"/>
  <c r="BE423"/>
  <c r="BE439"/>
  <c r="BE447"/>
  <c r="BE454"/>
  <c r="BE462"/>
  <c r="BE110"/>
  <c r="BE142"/>
  <c r="BE157"/>
  <c r="BE264"/>
  <c r="BE275"/>
  <c r="BE313"/>
  <c r="BE350"/>
  <c r="BE358"/>
  <c r="BE391"/>
  <c r="BE419"/>
  <c r="BE430"/>
  <c r="BE452"/>
  <c r="BE459"/>
  <c i="3" r="J34"/>
  <c i="1" r="AW56"/>
  <c i="3" r="F37"/>
  <c i="1" r="BD56"/>
  <c i="2" r="F36"/>
  <c i="1" r="BC55"/>
  <c i="2" r="J34"/>
  <c i="1" r="AW55"/>
  <c i="4" r="F34"/>
  <c i="1" r="BA57"/>
  <c i="3" r="F35"/>
  <c i="1" r="BB56"/>
  <c i="3" r="F36"/>
  <c i="1" r="BC56"/>
  <c i="3" r="F34"/>
  <c i="1" r="BA56"/>
  <c i="4" r="J34"/>
  <c i="1" r="AW57"/>
  <c i="4" r="F35"/>
  <c i="1" r="BB57"/>
  <c i="2" r="F35"/>
  <c i="1" r="BB55"/>
  <c i="4" r="F36"/>
  <c i="1" r="BC57"/>
  <c i="2" r="F34"/>
  <c i="1" r="BA55"/>
  <c i="2" r="F37"/>
  <c i="1" r="BD55"/>
  <c i="2" l="1" r="P88"/>
  <c r="P87"/>
  <c i="1" r="AU55"/>
  <c i="2" r="T88"/>
  <c r="T87"/>
  <c i="3" r="P84"/>
  <c r="P83"/>
  <c i="1" r="AU56"/>
  <c i="2" r="BK88"/>
  <c r="J88"/>
  <c r="J60"/>
  <c i="3" r="BK84"/>
  <c r="J84"/>
  <c r="J60"/>
  <c i="4" r="BK80"/>
  <c r="J80"/>
  <c r="J59"/>
  <c i="1" r="BA54"/>
  <c r="W30"/>
  <c i="3" r="F33"/>
  <c i="1" r="AZ56"/>
  <c i="4" r="J33"/>
  <c i="1" r="AV57"/>
  <c r="AT57"/>
  <c r="BC54"/>
  <c r="W32"/>
  <c i="4" r="F33"/>
  <c i="1" r="AZ57"/>
  <c r="BB54"/>
  <c r="W31"/>
  <c r="BD54"/>
  <c r="W33"/>
  <c i="2" r="F33"/>
  <c i="1" r="AZ55"/>
  <c i="2" r="J33"/>
  <c i="1" r="AV55"/>
  <c r="AT55"/>
  <c i="3" r="J33"/>
  <c i="1" r="AV56"/>
  <c r="AT56"/>
  <c i="2" l="1" r="BK87"/>
  <c r="J87"/>
  <c r="J59"/>
  <c i="3" r="BK83"/>
  <c r="J83"/>
  <c r="J59"/>
  <c i="1" r="AU54"/>
  <c r="AZ54"/>
  <c r="W29"/>
  <c i="4" r="J30"/>
  <c i="1" r="AG57"/>
  <c r="AY54"/>
  <c r="AW54"/>
  <c r="AK30"/>
  <c r="AX54"/>
  <c i="4" l="1" r="J39"/>
  <c i="1" r="AN57"/>
  <c i="2" r="J30"/>
  <c i="1" r="AG55"/>
  <c r="AN55"/>
  <c r="AV54"/>
  <c r="AK29"/>
  <c i="3" r="J30"/>
  <c i="1" r="AG56"/>
  <c i="2" l="1" r="J39"/>
  <c i="3" r="J39"/>
  <c i="1" r="AN56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<sst xmlns="http://schemas.openxmlformats.org/spreadsheetml/2006/main">
  <si>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</si>
  <si>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</si>
  <si>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</si>
  <si>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</si>
  <si>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</si>
  <si>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{ac105b39-8067-4703-83ae-a1b276c2dab3}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</si>
  <si>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</si>
  <si>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</si>
  <si>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</si>
  <si>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</si>
  <si>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</si>
  <si>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</si>
  <si>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</si>
  <si>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</si>
  <si>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19/2022akt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</si>
  <si>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</si>
  <si>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</si>
  <si>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polní cesty C11 v k.ú. Vyšehněvice</t>
  </si>
  <si>
    <t>KSO:</t>
  </si>
  <si>
    <t>822 29</t>
  </si>
  <si>
    <t>CC-CZ:</t>
  </si>
  <si>
    <t>21121</t>
  </si>
  <si>
    <t>Místo:</t>
  </si>
  <si>
    <t>Vyšehněvice</t>
  </si>
  <si>
    <t>Datum:</t>
  </si>
  <si>
    <t>17. 4. 2024</t>
  </si>
  <si>
    <t>CZ-CPA:</t>
  </si>
  <si>
    <t>42.11.1</t>
  </si>
  <si>
    <t>Zadavatel:</t>
  </si>
  <si>
    <t>IČ:</t>
  </si>
  <si>
    <t>01312774</t>
  </si>
  <si>
    <t>ČR- SPÚ, KPÚ pobočka Parduice</t>
  </si>
  <si>
    <t>DIČ:</t>
  </si>
  <si>
    <t/>
  </si>
  <si>
    <t>Uchazeč:</t>
  </si>
  <si>
    <t>Vyplň údaj</t>
  </si>
  <si>
    <t>Projektant:</t>
  </si>
  <si>
    <t>25935721</t>
  </si>
  <si>
    <t>SELLA&amp;AGRETA s.r.o.</t>
  </si>
  <si>
    <t>CZ25935721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</si>
  <si>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</si>
  <si>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</si>
  <si>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</si>
  <si>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</si>
  <si>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</si>
  <si>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</si>
  <si>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</si>
  <si>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</si>
  <si>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</si>
  <si>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</si>
  <si>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</si>
  <si>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</si>
  <si>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</si>
  <si>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</si>
  <si>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</si>
  <si>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</si>
  <si>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</si>
  <si>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</si>
  <si>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</si>
  <si>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</si>
  <si>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</si>
  <si>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</si>
  <si>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</si>
  <si>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</si>
  <si>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</si>
  <si>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</si>
  <si>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</si>
  <si>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</si>
  <si>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</si>
  <si>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</si>
  <si>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</si>
  <si>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</si>
  <si>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</si>
  <si>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</si>
  <si>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</si>
  <si>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</si>
  <si>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</si>
  <si>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</si>
  <si>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</si>
  <si>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</si>
  <si>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</si>
  <si>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</si>
  <si>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</si>
  <si>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</si>
  <si>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C11</t>
  </si>
  <si>
    <t>STA</t>
  </si>
  <si>
    <t>1</t>
  </si>
  <si>
    <t>{6a9fbaa2-ceff-46f2-9d33-ee3dbfa51c01}</t>
  </si>
  <si>
    <t>2</t>
  </si>
  <si>
    <t>SO 801 C11</t>
  </si>
  <si>
    <t>Doprovodná zeleň</t>
  </si>
  <si>
    <t>{a15f423a-8540-49c2-8b09-9fdf60d53875}</t>
  </si>
  <si>
    <t>823 29</t>
  </si>
  <si>
    <t>VON</t>
  </si>
  <si>
    <t>Vedlejší a ostatní náklady</t>
  </si>
  <si>
    <t>{ebf57fa5-c377-4910-beeb-6e9d446c6ac9}</t>
  </si>
  <si>
    <t>822 29 3</t>
  </si>
  <si>
    <t>KRYCÍ LIST SOUPISU PRACÍ</t>
  </si>
  <si>
    <t>Objekt:</t>
  </si>
  <si>
    <t>SO 101 - Polní cesta C11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</si>
  <si>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</si>
  <si>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</si>
  <si>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</si>
  <si>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</si>
  <si>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</si>
  <si>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</si>
  <si>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</si>
  <si>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</si>
  <si>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</si>
  <si>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</si>
  <si>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</si>
  <si>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</si>
  <si>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</si>
  <si>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</si>
  <si>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</si>
  <si>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</si>
  <si>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</si>
  <si>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</si>
  <si>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</si>
  <si>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</si>
  <si>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</si>
  <si>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</si>
  <si>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</si>
  <si>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</si>
  <si>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</si>
  <si>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</si>
  <si>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</si>
  <si>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</si>
  <si>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</si>
  <si>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</si>
  <si>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</si>
  <si>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</si>
  <si>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</si>
  <si>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2022 02</t>
  </si>
  <si>
    <t>4</t>
  </si>
  <si>
    <t>1289285279</t>
  </si>
  <si>
    <t>Online PSC</t>
  </si>
  <si>
    <t>https://podminky.urs.cz/item/CS_URS_2022_02/111251101</t>
  </si>
  <si>
    <t>VV</t>
  </si>
  <si>
    <t>Odstranění náletových keřů a dřevin v trase</t>
  </si>
  <si>
    <t>57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</si>
  <si>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</si>
  <si>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</si>
  <si>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-433521150</t>
  </si>
  <si>
    <t>https://podminky.urs.cz/item/CS_URS_2022_02/113107243</t>
  </si>
  <si>
    <t>odstranění stávajících asf krytů</t>
  </si>
  <si>
    <t>vozovka</t>
  </si>
  <si>
    <t>550*4,2</t>
  </si>
  <si>
    <t>sjezdy</t>
  </si>
  <si>
    <t>110</t>
  </si>
  <si>
    <t>Součet</t>
  </si>
  <si>
    <t>3</t>
  </si>
  <si>
    <t>113107226</t>
  </si>
  <si>
    <t>Odstranění podkladů nebo krytů strojně plochy jednotlivě přes 200 m2 s přemístěním hmot na skládku na vzdálenost do 20 m nebo s naložením na dopravní prostředek z kameniva hrubého drceného se štětem, o tl. vrstvy přes 250 do 450 mm</t>
  </si>
  <si>
    <t>1282966017</t>
  </si>
  <si>
    <t>https://podminky.urs.cz/item/CS_URS_2022_02/113107226</t>
  </si>
  <si>
    <t xml:space="preserve">vozovka </t>
  </si>
  <si>
    <t>121103111</t>
  </si>
  <si>
    <t>Skrývka zemin schopných zúrodnění v rovině a ve sklonu do 1:5</t>
  </si>
  <si>
    <t>m3</t>
  </si>
  <si>
    <t>1312061488</t>
  </si>
  <si>
    <t>https://podminky.urs.cz/item/CS_URS_2022_02/121103111</t>
  </si>
  <si>
    <t xml:space="preserve">zeminy schopné zúrodnění </t>
  </si>
  <si>
    <t>1925*0,2</t>
  </si>
  <si>
    <t>5</t>
  </si>
  <si>
    <t>122251104</t>
  </si>
  <si>
    <t>Odkopávky a prokopávky nezapažené strojně v hornině třídy těžitelnosti I skupiny 3 přes 100 do 500 m3</t>
  </si>
  <si>
    <t>332013825</t>
  </si>
  <si>
    <t>https://podminky.urs.cz/item/CS_URS_2022_02/122251104</t>
  </si>
  <si>
    <t>Odkopávky</t>
  </si>
  <si>
    <t>odkopávky pro příkopy</t>
  </si>
  <si>
    <t>příkop L</t>
  </si>
  <si>
    <t>199*0,85</t>
  </si>
  <si>
    <t>příkop P</t>
  </si>
  <si>
    <t>353*0,85</t>
  </si>
  <si>
    <t>odkopávky pro komunikaci</t>
  </si>
  <si>
    <t>2420*0,05</t>
  </si>
  <si>
    <t xml:space="preserve">zemina  u komunikace</t>
  </si>
  <si>
    <t>65</t>
  </si>
  <si>
    <t>sanace neúnosných míst výměna podloží</t>
  </si>
  <si>
    <t>342*0,3</t>
  </si>
  <si>
    <t>6</t>
  </si>
  <si>
    <t>167151111</t>
  </si>
  <si>
    <t>Nakládání, skládání a překládání neulehlého výkopku nebo sypaniny strojně nakládání, množství přes 100 m3, z hornin třídy těžitelnosti I, skupiny 1 až 3</t>
  </si>
  <si>
    <t>115811813</t>
  </si>
  <si>
    <t>https://podminky.urs.cz/item/CS_URS_2022_02/167151111</t>
  </si>
  <si>
    <t xml:space="preserve">na mezideponii a zpět </t>
  </si>
  <si>
    <t>7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</si>
  <si>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</si>
  <si>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</si>
  <si>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-715069415</t>
  </si>
  <si>
    <t>https://podminky.urs.cz/item/CS_URS_2022_02/162451105</t>
  </si>
  <si>
    <t>k=2</t>
  </si>
  <si>
    <t>385*2 'Přepočtené koeficientem množství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</si>
  <si>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</si>
  <si>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</si>
  <si>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</si>
  <si>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734736185</t>
  </si>
  <si>
    <t>https://podminky.urs.cz/item/CS_URS_2022_02/162751117</t>
  </si>
  <si>
    <t>sanace neúnosnch míst -výměna podloží</t>
  </si>
  <si>
    <t>9</t>
  </si>
  <si>
    <t>171201201</t>
  </si>
  <si>
    <t>Uložení sypaniny na skládky nebo meziskládky bez hutnění s upravením uložené sypaniny do předepsaného tvaru</t>
  </si>
  <si>
    <t>1256541193</t>
  </si>
  <si>
    <t>https://podminky.urs.cz/item/CS_URS_2022_02/171201201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</si>
  <si>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</si>
  <si>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</si>
  <si>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</si>
  <si>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</si>
  <si>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-1327150811</t>
  </si>
  <si>
    <t>https://podminky.urs.cz/item/CS_URS_2022_02/171201231</t>
  </si>
  <si>
    <t>k=1,9</t>
  </si>
  <si>
    <t>757,8*1,9 'Přepočtené koeficientem množství</t>
  </si>
  <si>
    <t>11</t>
  </si>
  <si>
    <t>181152302</t>
  </si>
  <si>
    <t>Úprava pláně na stavbách silnic a dálnic strojně v zářezech mimo skalních se zhutněním</t>
  </si>
  <si>
    <t>-624003082</t>
  </si>
  <si>
    <t>https://podminky.urs.cz/item/CS_URS_2022_02/181152302</t>
  </si>
  <si>
    <t>pláň komunikace</t>
  </si>
  <si>
    <t>2310*1,1</t>
  </si>
  <si>
    <t>100*1,1</t>
  </si>
  <si>
    <t>12</t>
  </si>
  <si>
    <t>181351113</t>
  </si>
  <si>
    <t>Rozprostření a urovnání ornice v rovině nebo ve svahu sklonu do 1:5 strojně při souvislé ploše přes 500 m2, tl. vrstvy do 200 mm</t>
  </si>
  <si>
    <t>-2116722307</t>
  </si>
  <si>
    <t>https://podminky.urs.cz/item/CS_URS_2022_02/181351113</t>
  </si>
  <si>
    <t xml:space="preserve">urovnané a oseté plochy kolem komunikace </t>
  </si>
  <si>
    <t>550 *1</t>
  </si>
  <si>
    <t xml:space="preserve">Rozprostření  ornice u příkopů</t>
  </si>
  <si>
    <t>550*2,5</t>
  </si>
  <si>
    <t>13</t>
  </si>
  <si>
    <t>181951111</t>
  </si>
  <si>
    <t>Úprava pláně vyrovnáním výškových rozdílů strojně v hornině třídy těžitelnosti I, skupiny 1 až 3 bez zhutnění</t>
  </si>
  <si>
    <t>1203903918</t>
  </si>
  <si>
    <t>https://podminky.urs.cz/item/CS_URS_2022_02/181951111</t>
  </si>
  <si>
    <t>14</t>
  </si>
  <si>
    <t>182151111</t>
  </si>
  <si>
    <t>Svahování trvalých svahů do projektovaných profilů strojně s potřebným přemístěním výkopku při svahování v zářezech v hornině třídy těžitelnosti I, skupiny 1 až 3</t>
  </si>
  <si>
    <t>1319394858</t>
  </si>
  <si>
    <t>https://podminky.urs.cz/item/CS_URS_2022_02/182151111</t>
  </si>
  <si>
    <t>svahy u příkopů</t>
  </si>
  <si>
    <t>555*2,5</t>
  </si>
  <si>
    <t>M</t>
  </si>
  <si>
    <t>10364100</t>
  </si>
  <si>
    <t>zemina pro terénní úpravy - tříděná</t>
  </si>
  <si>
    <t>1614621507</t>
  </si>
  <si>
    <t>Zemina pro rozprostření ze skrývky - z výzisku</t>
  </si>
  <si>
    <t>550*1*0,2</t>
  </si>
  <si>
    <t xml:space="preserve">Rozprostření  ornice do příkopů</t>
  </si>
  <si>
    <t>550*2,5*0,2</t>
  </si>
  <si>
    <t>385*1,9 'Přepočtené koeficientem množství</t>
  </si>
  <si>
    <t>16</t>
  </si>
  <si>
    <t>183403151</t>
  </si>
  <si>
    <t>Obdělání půdy smykováním v rovině nebo na svahu do 1:5</t>
  </si>
  <si>
    <t>-609246311</t>
  </si>
  <si>
    <t>https://podminky.urs.cz/item/CS_URS_2022_02/183403151</t>
  </si>
  <si>
    <t xml:space="preserve">Osetí zpětně zúrodněné plochy  kolem stavby</t>
  </si>
  <si>
    <t>550*1*2</t>
  </si>
  <si>
    <t xml:space="preserve">Rozprostření  ornice u L+P příkopů</t>
  </si>
  <si>
    <t>ostatní plochy</t>
  </si>
  <si>
    <t>150</t>
  </si>
  <si>
    <t>17</t>
  </si>
  <si>
    <t>183403152</t>
  </si>
  <si>
    <t>Obdělání půdy vláčením v rovině nebo na svahu do 1:5</t>
  </si>
  <si>
    <t>1874113768</t>
  </si>
  <si>
    <t>https://podminky.urs.cz/item/CS_URS_2022_02/183403152</t>
  </si>
  <si>
    <t>18</t>
  </si>
  <si>
    <t>183403161</t>
  </si>
  <si>
    <t>Obdělání půdy válením v rovině nebo na svahu do 1:5</t>
  </si>
  <si>
    <t>1489139258</t>
  </si>
  <si>
    <t>https://podminky.urs.cz/item/CS_URS_2022_02/183403161</t>
  </si>
  <si>
    <t>P</t>
  </si>
  <si>
    <t>Poznámka k položce:_x000d_
Uválcování po zasetí je zahrnuto v položce založení trávníku.</t>
  </si>
  <si>
    <t>19</t>
  </si>
  <si>
    <t>181411121</t>
  </si>
  <si>
    <t>Založení trávníku na půdě předem připravené plochy do 1000 m2 výsevem včetně utažení lučního v rovině nebo na svahu do 1:5</t>
  </si>
  <si>
    <t>467029939</t>
  </si>
  <si>
    <t>https://podminky.urs.cz/item/CS_URS_2022_02/181411121</t>
  </si>
  <si>
    <t>20</t>
  </si>
  <si>
    <t>00572470</t>
  </si>
  <si>
    <t>osivo směs travní univerzál</t>
  </si>
  <si>
    <t>kg</t>
  </si>
  <si>
    <t>1684478929</t>
  </si>
  <si>
    <t>k=0,02</t>
  </si>
  <si>
    <t xml:space="preserve">urovnaná  ornice u L+P příkopů</t>
  </si>
  <si>
    <t>2637,5*0,02 'Přepočtené koeficientem množství</t>
  </si>
  <si>
    <t>183403153</t>
  </si>
  <si>
    <t>Obdělání půdy hrabáním v rovině nebo na svahu do 1:5</t>
  </si>
  <si>
    <t>1315067288</t>
  </si>
  <si>
    <t>https://podminky.urs.cz/item/CS_URS_2022_02/183403153</t>
  </si>
  <si>
    <t xml:space="preserve">Obdělání </t>
  </si>
  <si>
    <t xml:space="preserve">plochy kolem komunikace </t>
  </si>
  <si>
    <t>u L+P příkopů</t>
  </si>
  <si>
    <t>Zakládání</t>
  </si>
  <si>
    <t>22</t>
  </si>
  <si>
    <t>213141112</t>
  </si>
  <si>
    <t>Zřízení vrstvy z geotextilie filtrační, separační, odvodňovací, ochranné, výztužné nebo protierozní v rovině nebo ve sklonu do 1:5, šířky přes 3 do 6 m</t>
  </si>
  <si>
    <t>548205218</t>
  </si>
  <si>
    <t>https://podminky.urs.cz/item/CS_URS_2022_02/213141112</t>
  </si>
  <si>
    <t xml:space="preserve">geotextílie  komunikace</t>
  </si>
  <si>
    <t xml:space="preserve">použití bude konzultováno na místě s geologem </t>
  </si>
  <si>
    <t>k=1,1</t>
  </si>
  <si>
    <t>2420*1,1 'Přepočtené koeficientem množství</t>
  </si>
  <si>
    <t>23</t>
  </si>
  <si>
    <t>69311270</t>
  </si>
  <si>
    <t>geotextilie netkaná separační, ochranná, filtrační, drenážní PES 400g/m2</t>
  </si>
  <si>
    <t>2029102529</t>
  </si>
  <si>
    <t>k=1,18</t>
  </si>
  <si>
    <t>2420*1,18 'Přepočtené koeficientem množství</t>
  </si>
  <si>
    <t>Vodorovné konstrukce</t>
  </si>
  <si>
    <t>24</t>
  </si>
  <si>
    <t>463211141</t>
  </si>
  <si>
    <t>Rovnanina z lomového kamene neupraveného pro podélné i příčné objekty objemu do 3 m3 z kamene tříděného, s urovnáním líce a vyklínováním spár úlomky kamene hmotnost jednotlivých kamenů do 80 kg</t>
  </si>
  <si>
    <t>1618029586</t>
  </si>
  <si>
    <t>https://podminky.urs.cz/item/CS_URS_2022_02/463211141</t>
  </si>
  <si>
    <t>Rovnnina v příkopu z LK</t>
  </si>
  <si>
    <t>Retenční přepážky</t>
  </si>
  <si>
    <t>3*1,25</t>
  </si>
  <si>
    <t>Komunikace</t>
  </si>
  <si>
    <t>25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</si>
  <si>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</si>
  <si>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</si>
  <si>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-566103365</t>
  </si>
  <si>
    <t>https://podminky.urs.cz/item/CS_URS_2022_02/561061121</t>
  </si>
  <si>
    <t>pláň komunikace stabilizace vápnem - dorosolem</t>
  </si>
  <si>
    <t>26</t>
  </si>
  <si>
    <t>58530170</t>
  </si>
  <si>
    <t>vápno nehašené CL 90-Q pro úpravu zemin standardní</t>
  </si>
  <si>
    <t>-1309925736</t>
  </si>
  <si>
    <t>Stabilizace CaO nebo Dorosolem - hydr. pojivy dle výsledků průkazní zkoušky tl. 400mm ( 4%)</t>
  </si>
  <si>
    <t>k=1,15</t>
  </si>
  <si>
    <t xml:space="preserve">Úprava pláně  2420*1,1</t>
  </si>
  <si>
    <t>Pojivo hydraulické</t>
  </si>
  <si>
    <t>(2662)*0,40*1,75*0,04</t>
  </si>
  <si>
    <t>74,536*1,15 'Přepočtené koeficientem množství</t>
  </si>
  <si>
    <t>27</t>
  </si>
  <si>
    <t>564851111</t>
  </si>
  <si>
    <t>Podklad ze štěrkodrti ŠD s rozprostřením a zhutněním plochy přes 100 m2, po zhutnění tl. 150 mm</t>
  </si>
  <si>
    <t>2038862661</t>
  </si>
  <si>
    <t>https://podminky.urs.cz/item/CS_URS_2022_02/564851111</t>
  </si>
  <si>
    <t>k=1,03</t>
  </si>
  <si>
    <t xml:space="preserve">šd  0/63</t>
  </si>
  <si>
    <t xml:space="preserve">typ asfaltová  komunikace</t>
  </si>
  <si>
    <t>1. vrstva</t>
  </si>
  <si>
    <t>2200</t>
  </si>
  <si>
    <t>370</t>
  </si>
  <si>
    <t>2570*1,03 'Přepočtené koeficientem množství</t>
  </si>
  <si>
    <t>28</t>
  </si>
  <si>
    <t>1225071465</t>
  </si>
  <si>
    <t xml:space="preserve">šd  0/32</t>
  </si>
  <si>
    <t xml:space="preserve">typ kolejová  komunikace</t>
  </si>
  <si>
    <t>2. vrstva</t>
  </si>
  <si>
    <t>29</t>
  </si>
  <si>
    <t>564871016</t>
  </si>
  <si>
    <t>Podklad ze štěrkodrti ŠD s rozprostřením a zhutněním plochy jednotlivě do 100 m2, po zhutnění tl. 300 mm</t>
  </si>
  <si>
    <t>-274181996</t>
  </si>
  <si>
    <t>https://podminky.urs.cz/item/CS_URS_2022_02/564871016</t>
  </si>
  <si>
    <t>Sanace neúnosnch míst</t>
  </si>
  <si>
    <t>324</t>
  </si>
  <si>
    <t>30</t>
  </si>
  <si>
    <t>567123811</t>
  </si>
  <si>
    <t>Podklad ze směsi stmelené cementem na dálnici a letištních plochách bez dilatačních spár, s rozprostřením a zhutněním SC C 8/10 (KSC I), po zhutnění tl. 120 mm</t>
  </si>
  <si>
    <t>-1115248251</t>
  </si>
  <si>
    <t>https://podminky.urs.cz/item/CS_URS_2022_02/567123811</t>
  </si>
  <si>
    <t>vyrovnávací vrstva nivelezy u zpomalovacího prahu</t>
  </si>
  <si>
    <t>6*4,5</t>
  </si>
  <si>
    <t>31</t>
  </si>
  <si>
    <t>573111112</t>
  </si>
  <si>
    <t>Postřik infiltrační PI z asfaltu silničního s posypem kamenivem, v množství 1,00 kg/m2</t>
  </si>
  <si>
    <t>-105246844</t>
  </si>
  <si>
    <t>https://podminky.urs.cz/item/CS_URS_2022_02/573111112</t>
  </si>
  <si>
    <t>nová kce</t>
  </si>
  <si>
    <t>2200*1,03 'Přepočtené koeficientem množství</t>
  </si>
  <si>
    <t>32</t>
  </si>
  <si>
    <t>565155121</t>
  </si>
  <si>
    <t>Asfaltový beton vrstva podkladní ACP 16 (obalované kamenivo střednězrnné - OKS) s rozprostřením a zhutněním v pruhu šířky přes 3 m, po zhutnění tl. 70 mm</t>
  </si>
  <si>
    <t>126003981</t>
  </si>
  <si>
    <t>https://podminky.urs.cz/item/CS_URS_2022_02/565155121</t>
  </si>
  <si>
    <t>33</t>
  </si>
  <si>
    <t>573211111</t>
  </si>
  <si>
    <t>Postřik spojovací PS bez posypu kamenivem z asfaltu silničního, v množství 0,60 kg/m2</t>
  </si>
  <si>
    <t>-1548113441</t>
  </si>
  <si>
    <t>https://podminky.urs.cz/item/CS_URS_2022_02/573211111</t>
  </si>
  <si>
    <t>34</t>
  </si>
  <si>
    <t>577134221</t>
  </si>
  <si>
    <t>Asfaltový beton vrstva obrusná ACO 11 (ABS) s rozprostřením a se zhutněním z nemodifikovaného asfaltu v pruhu šířky přes 3 m tř. II, po zhutnění tl. 40 mm</t>
  </si>
  <si>
    <t>-1997752357</t>
  </si>
  <si>
    <t>https://podminky.urs.cz/item/CS_URS_2022_02/577134221</t>
  </si>
  <si>
    <t>ACO 11</t>
  </si>
  <si>
    <t>35</t>
  </si>
  <si>
    <t>569851111</t>
  </si>
  <si>
    <t>Zpevnění krajnic nebo komunikací pro pěší s rozprostřením a zhutněním, po zhutnění štěrkodrtí tl. 150 mm</t>
  </si>
  <si>
    <t>93718430</t>
  </si>
  <si>
    <t>https://podminky.urs.cz/item/CS_URS_2022_02/569851111</t>
  </si>
  <si>
    <t>krajnice</t>
  </si>
  <si>
    <t>459*0,5*2</t>
  </si>
  <si>
    <t>-5*6</t>
  </si>
  <si>
    <t>429*1,15 'Přepočtené koeficientem množství</t>
  </si>
  <si>
    <t>36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</si>
  <si>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</si>
  <si>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</si>
  <si>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</si>
  <si>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-190038906</t>
  </si>
  <si>
    <t>https://podminky.urs.cz/item/CS_URS_2022_02/916131213</t>
  </si>
  <si>
    <t xml:space="preserve">obrubník zapuštěný  u sjezdů</t>
  </si>
  <si>
    <t>6+6+12+6+6</t>
  </si>
  <si>
    <t>obruba u retarderu</t>
  </si>
  <si>
    <t>6+6+4+4</t>
  </si>
  <si>
    <t>4,5+3,5+3,5+4,5</t>
  </si>
  <si>
    <t>37</t>
  </si>
  <si>
    <t>59217029</t>
  </si>
  <si>
    <t>obrubník betonový silniční nájezdový 1000x150x150mm</t>
  </si>
  <si>
    <t>-1508794804</t>
  </si>
  <si>
    <t>k=1,02</t>
  </si>
  <si>
    <t>72*1,02 'Přepočtené koeficientem množství</t>
  </si>
  <si>
    <t>Ostatní konstrukce a práce, bourání</t>
  </si>
  <si>
    <t>38</t>
  </si>
  <si>
    <t>912211111</t>
  </si>
  <si>
    <t>Montáž směrového sloupku plastového s odrazkou prostým uložením bez betonového základu silničního</t>
  </si>
  <si>
    <t>kus</t>
  </si>
  <si>
    <t>798731985</t>
  </si>
  <si>
    <t>https://podminky.urs.cz/item/CS_URS_2022_02/912211111</t>
  </si>
  <si>
    <t>sloupek červený</t>
  </si>
  <si>
    <t>39</t>
  </si>
  <si>
    <t>40445158</t>
  </si>
  <si>
    <t>sloupek směrový silniční plastový 1,2m</t>
  </si>
  <si>
    <t>-1838262586</t>
  </si>
  <si>
    <t xml:space="preserve">sloupek  červený</t>
  </si>
  <si>
    <t>40</t>
  </si>
  <si>
    <t>914511111</t>
  </si>
  <si>
    <t>Montáž sloupku dopravních značek délky do 3,5 m do betonového základu</t>
  </si>
  <si>
    <t>-1253668035</t>
  </si>
  <si>
    <t>https://podminky.urs.cz/item/CS_URS_2022_02/914511111</t>
  </si>
  <si>
    <t>41</t>
  </si>
  <si>
    <t>40445240</t>
  </si>
  <si>
    <t>patka pro sloupek Al D 60mm</t>
  </si>
  <si>
    <t>1993819675</t>
  </si>
  <si>
    <t>42</t>
  </si>
  <si>
    <t>40445225</t>
  </si>
  <si>
    <t>sloupek pro dopravní značku Zn D 60mm v 3,5m</t>
  </si>
  <si>
    <t>1760379595</t>
  </si>
  <si>
    <t>43</t>
  </si>
  <si>
    <t>914111111</t>
  </si>
  <si>
    <t>Montáž svislé dopravní značky základní velikosti do 1 m2 objímkami na sloupky nebo konzoly</t>
  </si>
  <si>
    <t>1374526027</t>
  </si>
  <si>
    <t>https://podminky.urs.cz/item/CS_URS_2022_02/914111111</t>
  </si>
  <si>
    <t xml:space="preserve">značka </t>
  </si>
  <si>
    <t>44</t>
  </si>
  <si>
    <t>40445621.SDZ</t>
  </si>
  <si>
    <t>značky dopravní 500x500mm</t>
  </si>
  <si>
    <t>833255915</t>
  </si>
  <si>
    <t>Značka A7b Zpomalovací práh</t>
  </si>
  <si>
    <t>Značka B 11</t>
  </si>
  <si>
    <t>Mimo dopravní osluhu</t>
  </si>
  <si>
    <t>E 11</t>
  </si>
  <si>
    <t>45</t>
  </si>
  <si>
    <t>915131111</t>
  </si>
  <si>
    <t>Vodorovné dopravní značení stříkané barvou přechody pro chodce, šipky, symboly bílé základní</t>
  </si>
  <si>
    <t>-165772244</t>
  </si>
  <si>
    <t>https://podminky.urs.cz/item/CS_URS_2022_02/915131111</t>
  </si>
  <si>
    <t>Vodorovná značka V17</t>
  </si>
  <si>
    <t>46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</si>
  <si>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</si>
  <si>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</si>
  <si>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-347223359</t>
  </si>
  <si>
    <t>https://podminky.urs.cz/item/CS_URS_2022_02/919732221</t>
  </si>
  <si>
    <t>Napojení na silnici</t>
  </si>
  <si>
    <t>4+4</t>
  </si>
  <si>
    <t>47</t>
  </si>
  <si>
    <t>919735113</t>
  </si>
  <si>
    <t>Řezání stávajícího živičného krytu nebo podkladu hloubky přes 100 do 150 mm</t>
  </si>
  <si>
    <t>298203257</t>
  </si>
  <si>
    <t>https://podminky.urs.cz/item/CS_URS_2022_02/919735113</t>
  </si>
  <si>
    <t>997</t>
  </si>
  <si>
    <t>Přesun sutě</t>
  </si>
  <si>
    <t>48</t>
  </si>
  <si>
    <t>997002611</t>
  </si>
  <si>
    <t>Nakládání suti a vybouraných hmot na dopravní prostředek pro vodorovné přemístění</t>
  </si>
  <si>
    <t>239578543</t>
  </si>
  <si>
    <t>https://podminky.urs.cz/item/CS_URS_2022_02/997002611</t>
  </si>
  <si>
    <t>49</t>
  </si>
  <si>
    <t>997211511</t>
  </si>
  <si>
    <t>Vodorovná doprava suti nebo vybouraných hmot suti se složením a hrubým urovnáním, na vzdálenost do 1 km</t>
  </si>
  <si>
    <t>-2088371027</t>
  </si>
  <si>
    <t>https://podminky.urs.cz/item/CS_URS_2022_02/997211511</t>
  </si>
  <si>
    <t>50</t>
  </si>
  <si>
    <t>997211519</t>
  </si>
  <si>
    <t>Vodorovná doprava suti nebo vybouraných hmot suti se složením a hrubým urovnáním, na vzdálenost Příplatek k ceně za každý další i započatý 1 km přes 1 km</t>
  </si>
  <si>
    <t>-621737130</t>
  </si>
  <si>
    <t>https://podminky.urs.cz/item/CS_URS_2022_02/997211519</t>
  </si>
  <si>
    <t>2265,12*10 'Přepočtené koeficientem množství</t>
  </si>
  <si>
    <t>51</t>
  </si>
  <si>
    <t>997221861</t>
  </si>
  <si>
    <t>Poplatek za uložení stavebního odpadu na recyklační skládce (skládkovné) z prostého betonu zatříděného do Katalogu odpadů pod kódem 17 01 01</t>
  </si>
  <si>
    <t>474602829</t>
  </si>
  <si>
    <t>https://podminky.urs.cz/item/CS_URS_2022_02/997221861</t>
  </si>
  <si>
    <t>998</t>
  </si>
  <si>
    <t>Přesun hmot</t>
  </si>
  <si>
    <t>52</t>
  </si>
  <si>
    <t>998225111</t>
  </si>
  <si>
    <t>Přesun hmot pro komunikace s krytem z kameniva, monolitickým betonovým nebo živičným dopravní vzdálenost do 200 m jakékoliv délky objektu</t>
  </si>
  <si>
    <t>-313127577</t>
  </si>
  <si>
    <t>https://podminky.urs.cz/item/CS_URS_2022_02/998225111</t>
  </si>
  <si>
    <t>SO 801 C11 - Doprovodná zeleň</t>
  </si>
  <si>
    <t>242</t>
  </si>
  <si>
    <t>CZ-CPV:</t>
  </si>
  <si>
    <t>77200000-2</t>
  </si>
  <si>
    <t xml:space="preserve">    3 - Svislé a kompletní konstrukce</t>
  </si>
  <si>
    <t>111151421</t>
  </si>
  <si>
    <t>Odstranění stařiny ze souvislé plochy přes 100 do 500 m2 v rovině nebo na svahu do 1:5</t>
  </si>
  <si>
    <t>-1624974018</t>
  </si>
  <si>
    <t>https://podminky.urs.cz/item/CS_URS_2022_02/111151421</t>
  </si>
  <si>
    <t>"pokosení stařiny před výsadbou)"</t>
  </si>
  <si>
    <t>3,5*405</t>
  </si>
  <si>
    <t>183101114</t>
  </si>
  <si>
    <t>Hloubení jamek pro vysazování rostlin v zemině tř.1 až 4 bez výměny půdy v rovině nebo na svahu do 1:5, objemu přes 0,05 do 0,125 m3</t>
  </si>
  <si>
    <t>-310707960</t>
  </si>
  <si>
    <t>https://podminky.urs.cz/item/CS_URS_2022_02/183101114</t>
  </si>
  <si>
    <t>"odrostky" 17+15</t>
  </si>
  <si>
    <t>183101115</t>
  </si>
  <si>
    <t>Hloubení jamek pro vysazování rostlin v zemině tř.1 až 4 bez výměny půdy v rovině nebo na svahu do 1:5, objemu přes 0,125 do 0,40 m3</t>
  </si>
  <si>
    <t>-736331996</t>
  </si>
  <si>
    <t>https://podminky.urs.cz/item/CS_URS_2022_02/183101115</t>
  </si>
  <si>
    <t xml:space="preserve">"stromy" </t>
  </si>
  <si>
    <t>"ovocné"19+18</t>
  </si>
  <si>
    <t>"listnaté" 9+9+6</t>
  </si>
  <si>
    <t>183951121</t>
  </si>
  <si>
    <t>Ochrana dřevin chemickým postřikem solitérů strojně, výšky do 2 m</t>
  </si>
  <si>
    <t>-1047915449</t>
  </si>
  <si>
    <t>https://podminky.urs.cz/item/CS_URS_2022_02/183951121</t>
  </si>
  <si>
    <t xml:space="preserve">Chemický repelemt  např. Morsivin</t>
  </si>
  <si>
    <t>93</t>
  </si>
  <si>
    <t>25234001.R15</t>
  </si>
  <si>
    <t>Chemický repelent např. Morsuvin</t>
  </si>
  <si>
    <t>litr</t>
  </si>
  <si>
    <t>1415356058</t>
  </si>
  <si>
    <t>0,05*173</t>
  </si>
  <si>
    <t>184102112</t>
  </si>
  <si>
    <t>Výsadba dřeviny s balem do předem vyhloubené jamky se zalitím v rovině nebo na svahu do 1:5, při průměru balu přes 200 do 300 mm</t>
  </si>
  <si>
    <t>2001429245</t>
  </si>
  <si>
    <t>https://podminky.urs.cz/item/CS_URS_2022_02/184102112</t>
  </si>
  <si>
    <t>184801121</t>
  </si>
  <si>
    <t>Ošetření vysazených dřevin solitérních v rovině nebo na svahu do 1:5</t>
  </si>
  <si>
    <t>1967861789</t>
  </si>
  <si>
    <t>https://podminky.urs.cz/item/CS_URS_2022_02/184801121</t>
  </si>
  <si>
    <t>184813121</t>
  </si>
  <si>
    <t>Ochrana dřevin před okusem zvěří ručně v rovině nebo ve svahu do 1:5, pletivem, výšky do 2 m</t>
  </si>
  <si>
    <t>-314304395</t>
  </si>
  <si>
    <t>https://podminky.urs.cz/item/CS_URS_2022_02/184813121</t>
  </si>
  <si>
    <t>02650300R3</t>
  </si>
  <si>
    <t>javor babyka /Acer campestre/ 120-205cm</t>
  </si>
  <si>
    <t>1362546116</t>
  </si>
  <si>
    <t>02650381R10</t>
  </si>
  <si>
    <t>jeřáb ptačí /Sorbus aucuparia/ 150-200cm</t>
  </si>
  <si>
    <t>-1666245629</t>
  </si>
  <si>
    <t>02650381R11</t>
  </si>
  <si>
    <t>Slivoň švestka /Prunus domestica/ 150-200cm</t>
  </si>
  <si>
    <t>1944022855</t>
  </si>
  <si>
    <t>02650300R2</t>
  </si>
  <si>
    <t>javor mléč /Acer platanoides/ 120-205cm</t>
  </si>
  <si>
    <t>-775407915</t>
  </si>
  <si>
    <t xml:space="preserve">strom  velikost obvodu  kmene  6-8  cm,  výška 150-200 cm, se zapěstovanou korunkou</t>
  </si>
  <si>
    <t>026700R14</t>
  </si>
  <si>
    <t>Lípa velkolitá / Tilia Platyphyllos 8-10 cm strom s balem</t>
  </si>
  <si>
    <t>-1276017509</t>
  </si>
  <si>
    <t>026700R11</t>
  </si>
  <si>
    <t>Třešeň ptačí/ Prunus avium odrostek s balem</t>
  </si>
  <si>
    <t>1429785826</t>
  </si>
  <si>
    <t>02640445R1</t>
  </si>
  <si>
    <t>habr obecný /Carpinus betulus/ 200-250cm</t>
  </si>
  <si>
    <t>2124293060</t>
  </si>
  <si>
    <t>184215133</t>
  </si>
  <si>
    <t>Ukotvení dřeviny kůly třemi kůly, délky přes 2 do 3 m</t>
  </si>
  <si>
    <t>954830627</t>
  </si>
  <si>
    <t>https://podminky.urs.cz/item/CS_URS_2022_02/184215133</t>
  </si>
  <si>
    <t>Poznámka k položce:_x000d_
Cena zahrnuje úvazek.</t>
  </si>
  <si>
    <t>60591255</t>
  </si>
  <si>
    <t>kůl vyvazovací dřevěný impregnovaný D 8cm dl 2,5m</t>
  </si>
  <si>
    <t>-1712244454</t>
  </si>
  <si>
    <t>"kůly ke stromům)"</t>
  </si>
  <si>
    <t>3*93</t>
  </si>
  <si>
    <t>60599001-R</t>
  </si>
  <si>
    <t>Příčka spojovací ke kůlům impregnovaná 50 x 8 cm</t>
  </si>
  <si>
    <t>-1590309664</t>
  </si>
  <si>
    <t>Poznámka k položce:_x000d_
- v polovině nadzemní výšky a na vrcholu</t>
  </si>
  <si>
    <t>"kůly ke stromům- příčka vyvazovací)"</t>
  </si>
  <si>
    <t>184802111</t>
  </si>
  <si>
    <t>Chemické odplevelení půdy před založením kultury, trávníku nebo zpevněných ploch o výměře jednotlivě přes 20 m2 v rovině nebo na svahu do 1:5 postřikem na široko</t>
  </si>
  <si>
    <t>CS ÚRS 2020 01</t>
  </si>
  <si>
    <t>410111032</t>
  </si>
  <si>
    <t>aplikace herbicidu 2x</t>
  </si>
  <si>
    <t>1417*2</t>
  </si>
  <si>
    <t>25234001</t>
  </si>
  <si>
    <t>herbicid totální systémový neselektivní</t>
  </si>
  <si>
    <t>-247944675</t>
  </si>
  <si>
    <t>aplikace 2x</t>
  </si>
  <si>
    <t xml:space="preserve"> dávkování 60 ml/2l vody/100m2</t>
  </si>
  <si>
    <t>1417*0,060/100</t>
  </si>
  <si>
    <t>0,85*2 'Přepočtené koeficientem množství</t>
  </si>
  <si>
    <t>-290043115</t>
  </si>
  <si>
    <t>smykování</t>
  </si>
  <si>
    <t>1417</t>
  </si>
  <si>
    <t>1964663561</t>
  </si>
  <si>
    <t xml:space="preserve">"příprava půdy (uválcování před zasetím)" </t>
  </si>
  <si>
    <t>181451311</t>
  </si>
  <si>
    <t>Založení trávníku strojně výsevem včetně utažení na ploše v rovině nebo na svahu do 1:5</t>
  </si>
  <si>
    <t>976534232</t>
  </si>
  <si>
    <t>https://podminky.urs.cz/item/CS_URS_2022_02/181451311</t>
  </si>
  <si>
    <t>trávník bez remízků</t>
  </si>
  <si>
    <t>00572474R0</t>
  </si>
  <si>
    <t>osivo směs travní krajinná-svahová</t>
  </si>
  <si>
    <t>-624322468</t>
  </si>
  <si>
    <t>Osetí travním semenem - svah dle TZ</t>
  </si>
  <si>
    <t>0,1417*(10000/120)</t>
  </si>
  <si>
    <t>183101113</t>
  </si>
  <si>
    <t>Hloubení jamek pro vysazování rostlin v zemině tř.1 až 4 bez výměny půdy v rovině nebo na svahu do 1:5, objemu přes 0,02 do 0,05 m3</t>
  </si>
  <si>
    <t>986420457</t>
  </si>
  <si>
    <t>https://podminky.urs.cz/item/CS_URS_2022_02/183101113</t>
  </si>
  <si>
    <t xml:space="preserve">"keře" </t>
  </si>
  <si>
    <t>50+30</t>
  </si>
  <si>
    <t>184102211</t>
  </si>
  <si>
    <t>Výsadba keře bez balu do předem vyhloubené jamky se zalitím v rovině nebo na svahu do 1:5 výšky do 1 m v terénu</t>
  </si>
  <si>
    <t>-1051143901</t>
  </si>
  <si>
    <t>https://podminky.urs.cz/item/CS_URS_2022_02/184102211</t>
  </si>
  <si>
    <t>026700R12</t>
  </si>
  <si>
    <t>trnka obecná/Prunus spinosa</t>
  </si>
  <si>
    <t>-357150153</t>
  </si>
  <si>
    <t>keř kontejnerovaný 60-100cm</t>
  </si>
  <si>
    <t>02652024R4</t>
  </si>
  <si>
    <t>svída krvavá Cornus sanquinea</t>
  </si>
  <si>
    <t>1321979576</t>
  </si>
  <si>
    <t>184215112</t>
  </si>
  <si>
    <t>Ukotvení dřeviny kůly jedním kůlem, délky přes 1 do 2 m</t>
  </si>
  <si>
    <t>2101642648</t>
  </si>
  <si>
    <t>https://podminky.urs.cz/item/CS_URS_2022_02/184215112</t>
  </si>
  <si>
    <t>60599010-R</t>
  </si>
  <si>
    <t>Kolíky ke keřům - označník smrkový impregnovaný dl. 130 cm, průměr 4-10 cm</t>
  </si>
  <si>
    <t>ks</t>
  </si>
  <si>
    <t>1434002954</t>
  </si>
  <si>
    <t>184813511</t>
  </si>
  <si>
    <t>Chemické odplevelení půdy před založením kultury, trávníku nebo zpevněných ploch ručně o jakékoli výměře postřikem na široko v rovině nebo na svahu do 1:5</t>
  </si>
  <si>
    <t>518085445</t>
  </si>
  <si>
    <t>https://podminky.urs.cz/item/CS_URS_2022_02/184813511</t>
  </si>
  <si>
    <t>184816111</t>
  </si>
  <si>
    <t>Hnojení sazenic průmyslovými hnojivy v množství do 0,25 kg k jedné sazenici</t>
  </si>
  <si>
    <t>2072447068</t>
  </si>
  <si>
    <t>https://podminky.urs.cz/item/CS_URS_2022_02/184816111</t>
  </si>
  <si>
    <t>25191155</t>
  </si>
  <si>
    <t>hnojivo průmyslové</t>
  </si>
  <si>
    <t>1723774753</t>
  </si>
  <si>
    <t>trávník</t>
  </si>
  <si>
    <t>1417*0,025</t>
  </si>
  <si>
    <t>dřeviny ( 0,25 kg hnojiva/dřevina )</t>
  </si>
  <si>
    <t>(93+80)*0,025</t>
  </si>
  <si>
    <t>184911201-R</t>
  </si>
  <si>
    <t>Bavlněný úvazek 0,4 m, Materiál k zafixování úvazku na stabilizačním kůlu proti sklouznutí</t>
  </si>
  <si>
    <t>852898532</t>
  </si>
  <si>
    <t>"keře"</t>
  </si>
  <si>
    <t>184911421</t>
  </si>
  <si>
    <t>Mulčování vysazených rostlin mulčovací kůrou, tl. do 100 mm v rovině nebo na svahu do 1:5</t>
  </si>
  <si>
    <t>1036485902</t>
  </si>
  <si>
    <t>https://podminky.urs.cz/item/CS_URS_2022_02/184911421</t>
  </si>
  <si>
    <t xml:space="preserve">mulč kolem keřů  a stromů po slehnutí</t>
  </si>
  <si>
    <t>1*(93+80)</t>
  </si>
  <si>
    <t>10391100</t>
  </si>
  <si>
    <t>kůra mulčovací VL</t>
  </si>
  <si>
    <t>-413189919</t>
  </si>
  <si>
    <t>mulčovací kůra - štěpka</t>
  </si>
  <si>
    <t>(93+80)*0,1</t>
  </si>
  <si>
    <t>185802113</t>
  </si>
  <si>
    <t>Hnojení půdy nebo trávníku v rovině nebo na svahu do 1:5 umělým hnojivem na široko</t>
  </si>
  <si>
    <t>1888222557</t>
  </si>
  <si>
    <t>https://podminky.urs.cz/item/CS_URS_2022_02/185802113</t>
  </si>
  <si>
    <t>1417*0,025*0,001</t>
  </si>
  <si>
    <t>185803111</t>
  </si>
  <si>
    <t>Ošetření trávníku jednorázové v rovině nebo na svahu do 1:5</t>
  </si>
  <si>
    <t>-1504632789</t>
  </si>
  <si>
    <t>https://podminky.urs.cz/item/CS_URS_2022_02/185803111</t>
  </si>
  <si>
    <t>Poznámka k položce:_x000d_
V cenách jsou započteny i náklady na pokosení se shrabáním, naložením shrabu na dopravní prostředek s odvezením a vyložením shrabu.</t>
  </si>
  <si>
    <t xml:space="preserve">trávník  </t>
  </si>
  <si>
    <t>185804312</t>
  </si>
  <si>
    <t>Zalití rostlin vodou plochy záhonů jednotlivě přes 20 m2</t>
  </si>
  <si>
    <t>-585156247</t>
  </si>
  <si>
    <t>https://podminky.urs.cz/item/CS_URS_2022_02/185804312</t>
  </si>
  <si>
    <t>zalití dřevin dle potřeby 5x za sezonu</t>
  </si>
  <si>
    <t>5 x za sezónu v množství 50l/ks ke stromu</t>
  </si>
  <si>
    <t>5x za sezónu v množství 20l/ks ke keři</t>
  </si>
  <si>
    <t>5*93*50/1000</t>
  </si>
  <si>
    <t>5*80*20/1000</t>
  </si>
  <si>
    <t>08113910</t>
  </si>
  <si>
    <t>voda povrchová pro jinou potřebu průmyslu a služeb</t>
  </si>
  <si>
    <t>1358066976</t>
  </si>
  <si>
    <t>185851121</t>
  </si>
  <si>
    <t>Dovoz vody pro zálivku rostlin na vzdálenost do 1000 m</t>
  </si>
  <si>
    <t>-2063356030</t>
  </si>
  <si>
    <t>https://podminky.urs.cz/item/CS_URS_2022_02/185851121</t>
  </si>
  <si>
    <t>185851129</t>
  </si>
  <si>
    <t>Dovoz vody pro zálivku rostlin Příplatek k ceně za každých dalších i započatých 1000 m</t>
  </si>
  <si>
    <t>1201801444</t>
  </si>
  <si>
    <t>https://podminky.urs.cz/item/CS_URS_2022_02/185851129</t>
  </si>
  <si>
    <t>dovoz 4 km</t>
  </si>
  <si>
    <t>31,25*3 'Přepočtené koeficientem množství</t>
  </si>
  <si>
    <t>Svislé a kompletní konstrukce</t>
  </si>
  <si>
    <t>348951250R16</t>
  </si>
  <si>
    <t>Oplocení lesních kultur dřevěnými kůly průměru do 120 mm, bez impregnace, v osové vzdálenosti 3 m, v oplocení výšky 1,6 m, s drátěným pletivem výšky 1.6 m a s třemi řadami ocelového drátu taženého, průměru 3 mm</t>
  </si>
  <si>
    <t>471638960</t>
  </si>
  <si>
    <t xml:space="preserve">oplocenka -  lesnické pletivo výšky 1,6m, kůly  po 3m</t>
  </si>
  <si>
    <t>234</t>
  </si>
  <si>
    <t>348952262</t>
  </si>
  <si>
    <t>Osazení oplocení lesních kultur vrata z plotových tyček výšky do 1,5 m plochy přes 2 do 10 m2</t>
  </si>
  <si>
    <t>-565743624</t>
  </si>
  <si>
    <t>https://podminky.urs.cz/item/CS_URS_2022_02/348952262</t>
  </si>
  <si>
    <t>"vrata do oplocenky š 2,5m u přístupových komunikací "</t>
  </si>
  <si>
    <t>1* 2,5</t>
  </si>
  <si>
    <t>61173000.VDO</t>
  </si>
  <si>
    <t>vrata dřevěná dvoukřídlá 2,25x1,94m</t>
  </si>
  <si>
    <t>1476710307</t>
  </si>
  <si>
    <t>998231311</t>
  </si>
  <si>
    <t>Přesun hmot pro sadovnické a krajinářské úpravy - strojně dopravní vzdálenost do 5000 m</t>
  </si>
  <si>
    <t>161957928</t>
  </si>
  <si>
    <t>https://podminky.urs.cz/item/CS_URS_2022_02/998231311</t>
  </si>
  <si>
    <t>10,067-3,99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</si>
  <si>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</si>
  <si>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</si>
  <si>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1594931072</t>
  </si>
  <si>
    <t>https://podminky.urs.cz/item/CS_URS_2022_02/998232110</t>
  </si>
  <si>
    <t>3,99</t>
  </si>
  <si>
    <t>VON - Vedlejší a ostatní náklady</t>
  </si>
  <si>
    <t>VRN - Vedlejší rozpočtové náklady</t>
  </si>
  <si>
    <t>VRN</t>
  </si>
  <si>
    <t>Vedlejší rozpočtové náklady</t>
  </si>
  <si>
    <t>011503000.1</t>
  </si>
  <si>
    <t>Stavební průzkum bez rozlišení</t>
  </si>
  <si>
    <t>soubor</t>
  </si>
  <si>
    <t>1024</t>
  </si>
  <si>
    <t>-219951097</t>
  </si>
  <si>
    <t xml:space="preserve">Archeologický průzkum,  ZAV, významější nálezy se neočekávají</t>
  </si>
  <si>
    <t>012103000.2</t>
  </si>
  <si>
    <t>Geodetické práce před výstavbou</t>
  </si>
  <si>
    <t>358370988</t>
  </si>
  <si>
    <t>Délka úseku</t>
  </si>
  <si>
    <t>550 m</t>
  </si>
  <si>
    <t>012303000.3</t>
  </si>
  <si>
    <t>Geodetické práce po výstavbě</t>
  </si>
  <si>
    <t>-1969365081</t>
  </si>
  <si>
    <t>Geodetické zaměření skutečně provedeného díla pro kolaudační řízení</t>
  </si>
  <si>
    <t>013254000.4</t>
  </si>
  <si>
    <t>Dokumentace skutečného provedení stavby</t>
  </si>
  <si>
    <t>91772674</t>
  </si>
  <si>
    <t>3x tištěná dokumentace, 1x na CD</t>
  </si>
  <si>
    <t>032903000.5</t>
  </si>
  <si>
    <t>Náklady na provoz a údržbu vybavení staveniště</t>
  </si>
  <si>
    <t>-1239326552</t>
  </si>
  <si>
    <t>Zajištění a zabezpečení staveniště, zřízení a likvidace zařízení staveniště, vč. případných přípojek, přístupů a skládek, deponií a pod.</t>
  </si>
  <si>
    <t xml:space="preserve">Zřízení čistících zón  před výjezdem z obvodu staveniště.</t>
  </si>
  <si>
    <t>Uvedení pozemků do původního stavu.</t>
  </si>
  <si>
    <t>034403000.6</t>
  </si>
  <si>
    <t>DIO</t>
  </si>
  <si>
    <t>244947169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</si>
  <si>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</si>
  <si>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</si>
  <si>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043194000.7</t>
  </si>
  <si>
    <t>Ostatní zkoušky</t>
  </si>
  <si>
    <t>-10306042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</si>
  <si>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</si>
  <si>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</si>
  <si>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</si>
  <si>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075603000.8</t>
  </si>
  <si>
    <t>Jiná ochranná pásma</t>
  </si>
  <si>
    <t>676037496</t>
  </si>
  <si>
    <t xml:space="preserve">Zajištění ochrany a vytýčení podzemních inženýrských sítí uvedených v projektové dokumentaci dle podmínek v aktualizované  dokladové části.</t>
  </si>
  <si>
    <t xml:space="preserve">Dle vyjádření  správců byla v době zpracování  dotčena síť - dle vyjádření složka doklady.</t>
  </si>
  <si>
    <t>091504000.9</t>
  </si>
  <si>
    <t>Náklady související s publikační činností</t>
  </si>
  <si>
    <t>256518066</t>
  </si>
  <si>
    <t>Prezentační tabule</t>
  </si>
  <si>
    <t>Zhotovení a osazení prezentační tabule dle požadavku investora stavby.</t>
  </si>
  <si>
    <t>SEZNAM FIGUR</t>
  </si>
  <si>
    <t>Výměra</t>
  </si>
  <si>
    <t xml:space="preserve"> SO 101</t>
  </si>
  <si>
    <t>F0001</t>
  </si>
  <si>
    <t>DEK Základ ZS.2001A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</si>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</sst>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1" TargetMode="External" /><Relationship Id="rId2" Type="http://schemas.openxmlformats.org/officeDocument/2006/relationships/hyperlink" Target="https://podminky.urs.cz/item/CS_URS_2022_02/113107243" TargetMode="External" /><Relationship Id="rId3" Type="http://schemas.openxmlformats.org/officeDocument/2006/relationships/hyperlink" Target="https://podminky.urs.cz/item/CS_URS_2022_02/113107226" TargetMode="External" /><Relationship Id="rId4" Type="http://schemas.openxmlformats.org/officeDocument/2006/relationships/hyperlink" Target="https://podminky.urs.cz/item/CS_URS_2022_02/121103111" TargetMode="External" /><Relationship Id="rId5" Type="http://schemas.openxmlformats.org/officeDocument/2006/relationships/hyperlink" Target="https://podminky.urs.cz/item/CS_URS_2022_02/122251104" TargetMode="External" /><Relationship Id="rId6" Type="http://schemas.openxmlformats.org/officeDocument/2006/relationships/hyperlink" Target="https://podminky.urs.cz/item/CS_URS_2022_02/167151111" TargetMode="External" /><Relationship Id="rId7" Type="http://schemas.openxmlformats.org/officeDocument/2006/relationships/hyperlink" Target="https://podminky.urs.cz/item/CS_URS_2022_02/162451105" TargetMode="External" /><Relationship Id="rId8" Type="http://schemas.openxmlformats.org/officeDocument/2006/relationships/hyperlink" Target="https://podminky.urs.cz/item/CS_URS_2022_02/162751117" TargetMode="External" /><Relationship Id="rId9" Type="http://schemas.openxmlformats.org/officeDocument/2006/relationships/hyperlink" Target="https://podminky.urs.cz/item/CS_URS_2022_02/171201201" TargetMode="External" /><Relationship Id="rId10" Type="http://schemas.openxmlformats.org/officeDocument/2006/relationships/hyperlink" Target="https://podminky.urs.cz/item/CS_URS_2022_02/171201231" TargetMode="External" /><Relationship Id="rId11" Type="http://schemas.openxmlformats.org/officeDocument/2006/relationships/hyperlink" Target="https://podminky.urs.cz/item/CS_URS_2022_02/181152302" TargetMode="External" /><Relationship Id="rId12" Type="http://schemas.openxmlformats.org/officeDocument/2006/relationships/hyperlink" Target="https://podminky.urs.cz/item/CS_URS_2022_02/181351113" TargetMode="External" /><Relationship Id="rId13" Type="http://schemas.openxmlformats.org/officeDocument/2006/relationships/hyperlink" Target="https://podminky.urs.cz/item/CS_URS_2022_02/181951111" TargetMode="External" /><Relationship Id="rId14" Type="http://schemas.openxmlformats.org/officeDocument/2006/relationships/hyperlink" Target="https://podminky.urs.cz/item/CS_URS_2022_02/182151111" TargetMode="External" /><Relationship Id="rId15" Type="http://schemas.openxmlformats.org/officeDocument/2006/relationships/hyperlink" Target="https://podminky.urs.cz/item/CS_URS_2022_02/183403151" TargetMode="External" /><Relationship Id="rId16" Type="http://schemas.openxmlformats.org/officeDocument/2006/relationships/hyperlink" Target="https://podminky.urs.cz/item/CS_URS_2022_02/183403152" TargetMode="External" /><Relationship Id="rId17" Type="http://schemas.openxmlformats.org/officeDocument/2006/relationships/hyperlink" Target="https://podminky.urs.cz/item/CS_URS_2022_02/183403161" TargetMode="External" /><Relationship Id="rId18" Type="http://schemas.openxmlformats.org/officeDocument/2006/relationships/hyperlink" Target="https://podminky.urs.cz/item/CS_URS_2022_02/181411121" TargetMode="External" /><Relationship Id="rId19" Type="http://schemas.openxmlformats.org/officeDocument/2006/relationships/hyperlink" Target="https://podminky.urs.cz/item/CS_URS_2022_02/183403153" TargetMode="External" /><Relationship Id="rId20" Type="http://schemas.openxmlformats.org/officeDocument/2006/relationships/hyperlink" Target="https://podminky.urs.cz/item/CS_URS_2022_02/213141112" TargetMode="External" /><Relationship Id="rId21" Type="http://schemas.openxmlformats.org/officeDocument/2006/relationships/hyperlink" Target="https://podminky.urs.cz/item/CS_URS_2022_02/463211141" TargetMode="External" /><Relationship Id="rId22" Type="http://schemas.openxmlformats.org/officeDocument/2006/relationships/hyperlink" Target="https://podminky.urs.cz/item/CS_URS_2022_02/561061121" TargetMode="External" /><Relationship Id="rId23" Type="http://schemas.openxmlformats.org/officeDocument/2006/relationships/hyperlink" Target="https://podminky.urs.cz/item/CS_URS_2022_02/564851111" TargetMode="External" /><Relationship Id="rId24" Type="http://schemas.openxmlformats.org/officeDocument/2006/relationships/hyperlink" Target="https://podminky.urs.cz/item/CS_URS_2022_02/564851111" TargetMode="External" /><Relationship Id="rId25" Type="http://schemas.openxmlformats.org/officeDocument/2006/relationships/hyperlink" Target="https://podminky.urs.cz/item/CS_URS_2022_02/564871016" TargetMode="External" /><Relationship Id="rId26" Type="http://schemas.openxmlformats.org/officeDocument/2006/relationships/hyperlink" Target="https://podminky.urs.cz/item/CS_URS_2022_02/567123811" TargetMode="External" /><Relationship Id="rId27" Type="http://schemas.openxmlformats.org/officeDocument/2006/relationships/hyperlink" Target="https://podminky.urs.cz/item/CS_URS_2022_02/573111112" TargetMode="External" /><Relationship Id="rId28" Type="http://schemas.openxmlformats.org/officeDocument/2006/relationships/hyperlink" Target="https://podminky.urs.cz/item/CS_URS_2022_02/565155121" TargetMode="External" /><Relationship Id="rId29" Type="http://schemas.openxmlformats.org/officeDocument/2006/relationships/hyperlink" Target="https://podminky.urs.cz/item/CS_URS_2022_02/573211111" TargetMode="External" /><Relationship Id="rId30" Type="http://schemas.openxmlformats.org/officeDocument/2006/relationships/hyperlink" Target="https://podminky.urs.cz/item/CS_URS_2022_02/577134221" TargetMode="External" /><Relationship Id="rId31" Type="http://schemas.openxmlformats.org/officeDocument/2006/relationships/hyperlink" Target="https://podminky.urs.cz/item/CS_URS_2022_02/569851111" TargetMode="External" /><Relationship Id="rId32" Type="http://schemas.openxmlformats.org/officeDocument/2006/relationships/hyperlink" Target="https://podminky.urs.cz/item/CS_URS_2022_02/916131213" TargetMode="External" /><Relationship Id="rId33" Type="http://schemas.openxmlformats.org/officeDocument/2006/relationships/hyperlink" Target="https://podminky.urs.cz/item/CS_URS_2022_02/912211111" TargetMode="External" /><Relationship Id="rId34" Type="http://schemas.openxmlformats.org/officeDocument/2006/relationships/hyperlink" Target="https://podminky.urs.cz/item/CS_URS_2022_02/914511111" TargetMode="External" /><Relationship Id="rId35" Type="http://schemas.openxmlformats.org/officeDocument/2006/relationships/hyperlink" Target="https://podminky.urs.cz/item/CS_URS_2022_02/914111111" TargetMode="External" /><Relationship Id="rId36" Type="http://schemas.openxmlformats.org/officeDocument/2006/relationships/hyperlink" Target="https://podminky.urs.cz/item/CS_URS_2022_02/915131111" TargetMode="External" /><Relationship Id="rId37" Type="http://schemas.openxmlformats.org/officeDocument/2006/relationships/hyperlink" Target="https://podminky.urs.cz/item/CS_URS_2022_02/919732221" TargetMode="External" /><Relationship Id="rId38" Type="http://schemas.openxmlformats.org/officeDocument/2006/relationships/hyperlink" Target="https://podminky.urs.cz/item/CS_URS_2022_02/919735113" TargetMode="External" /><Relationship Id="rId39" Type="http://schemas.openxmlformats.org/officeDocument/2006/relationships/hyperlink" Target="https://podminky.urs.cz/item/CS_URS_2022_02/997002611" TargetMode="External" /><Relationship Id="rId40" Type="http://schemas.openxmlformats.org/officeDocument/2006/relationships/hyperlink" Target="https://podminky.urs.cz/item/CS_URS_2022_02/997211511" TargetMode="External" /><Relationship Id="rId41" Type="http://schemas.openxmlformats.org/officeDocument/2006/relationships/hyperlink" Target="https://podminky.urs.cz/item/CS_URS_2022_02/997211519" TargetMode="External" /><Relationship Id="rId42" Type="http://schemas.openxmlformats.org/officeDocument/2006/relationships/hyperlink" Target="https://podminky.urs.cz/item/CS_URS_2022_02/997221861" TargetMode="External" /><Relationship Id="rId43" Type="http://schemas.openxmlformats.org/officeDocument/2006/relationships/hyperlink" Target="https://podminky.urs.cz/item/CS_URS_2022_02/998225111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421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3101115" TargetMode="External" /><Relationship Id="rId4" Type="http://schemas.openxmlformats.org/officeDocument/2006/relationships/hyperlink" Target="https://podminky.urs.cz/item/CS_URS_2022_02/183951121" TargetMode="External" /><Relationship Id="rId5" Type="http://schemas.openxmlformats.org/officeDocument/2006/relationships/hyperlink" Target="https://podminky.urs.cz/item/CS_URS_2022_02/184102112" TargetMode="External" /><Relationship Id="rId6" Type="http://schemas.openxmlformats.org/officeDocument/2006/relationships/hyperlink" Target="https://podminky.urs.cz/item/CS_URS_2022_02/184801121" TargetMode="External" /><Relationship Id="rId7" Type="http://schemas.openxmlformats.org/officeDocument/2006/relationships/hyperlink" Target="https://podminky.urs.cz/item/CS_URS_2022_02/184813121" TargetMode="External" /><Relationship Id="rId8" Type="http://schemas.openxmlformats.org/officeDocument/2006/relationships/hyperlink" Target="https://podminky.urs.cz/item/CS_URS_2022_02/184215133" TargetMode="External" /><Relationship Id="rId9" Type="http://schemas.openxmlformats.org/officeDocument/2006/relationships/hyperlink" Target="https://podminky.urs.cz/item/CS_URS_2022_02/183403151" TargetMode="External" /><Relationship Id="rId10" Type="http://schemas.openxmlformats.org/officeDocument/2006/relationships/hyperlink" Target="https://podminky.urs.cz/item/CS_URS_2022_02/183403161" TargetMode="External" /><Relationship Id="rId11" Type="http://schemas.openxmlformats.org/officeDocument/2006/relationships/hyperlink" Target="https://podminky.urs.cz/item/CS_URS_2022_02/181451311" TargetMode="External" /><Relationship Id="rId12" Type="http://schemas.openxmlformats.org/officeDocument/2006/relationships/hyperlink" Target="https://podminky.urs.cz/item/CS_URS_2022_02/183101113" TargetMode="External" /><Relationship Id="rId13" Type="http://schemas.openxmlformats.org/officeDocument/2006/relationships/hyperlink" Target="https://podminky.urs.cz/item/CS_URS_2022_02/184102211" TargetMode="External" /><Relationship Id="rId14" Type="http://schemas.openxmlformats.org/officeDocument/2006/relationships/hyperlink" Target="https://podminky.urs.cz/item/CS_URS_2022_02/184215112" TargetMode="External" /><Relationship Id="rId15" Type="http://schemas.openxmlformats.org/officeDocument/2006/relationships/hyperlink" Target="https://podminky.urs.cz/item/CS_URS_2022_02/184813511" TargetMode="External" /><Relationship Id="rId16" Type="http://schemas.openxmlformats.org/officeDocument/2006/relationships/hyperlink" Target="https://podminky.urs.cz/item/CS_URS_2022_02/184816111" TargetMode="External" /><Relationship Id="rId17" Type="http://schemas.openxmlformats.org/officeDocument/2006/relationships/hyperlink" Target="https://podminky.urs.cz/item/CS_URS_2022_02/184911421" TargetMode="External" /><Relationship Id="rId18" Type="http://schemas.openxmlformats.org/officeDocument/2006/relationships/hyperlink" Target="https://podminky.urs.cz/item/CS_URS_2022_02/185802113" TargetMode="External" /><Relationship Id="rId19" Type="http://schemas.openxmlformats.org/officeDocument/2006/relationships/hyperlink" Target="https://podminky.urs.cz/item/CS_URS_2022_02/185803111" TargetMode="External" /><Relationship Id="rId20" Type="http://schemas.openxmlformats.org/officeDocument/2006/relationships/hyperlink" Target="https://podminky.urs.cz/item/CS_URS_2022_02/185804312" TargetMode="External" /><Relationship Id="rId21" Type="http://schemas.openxmlformats.org/officeDocument/2006/relationships/hyperlink" Target="https://podminky.urs.cz/item/CS_URS_2022_02/185851121" TargetMode="External" /><Relationship Id="rId22" Type="http://schemas.openxmlformats.org/officeDocument/2006/relationships/hyperlink" Target="https://podminky.urs.cz/item/CS_URS_2022_02/185851129" TargetMode="External" /><Relationship Id="rId23" Type="http://schemas.openxmlformats.org/officeDocument/2006/relationships/hyperlink" Target="https://podminky.urs.cz/item/CS_URS_2022_02/348952262" TargetMode="External" /><Relationship Id="rId24" Type="http://schemas.openxmlformats.org/officeDocument/2006/relationships/hyperlink" Target="https://podminky.urs.cz/item/CS_URS_2022_02/998231311" TargetMode="External" /><Relationship Id="rId25" Type="http://schemas.openxmlformats.org/officeDocument/2006/relationships/hyperlink" Target="https://podminky.urs.cz/item/CS_URS_2022_02/998232110" TargetMode="External" /><Relationship Id="rId2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26</v>
      </c>
      <c r="AL9" s="23"/>
      <c r="AM9" s="23"/>
      <c r="AN9" s="35" t="s">
        <v>27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30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33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32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37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19/2022akt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polní cesty C11 v k.ú. Vyšehněvice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Vyšehněvice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17. 4. 2024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28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ČR- SPÚ, KPÚ pobočka Parduice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36</v>
      </c>
      <c r="AJ49" s="42"/>
      <c r="AK49" s="42"/>
      <c r="AL49" s="42"/>
      <c r="AM49" s="75" t="str">
        <f>IF(E17="","",E17)</f>
        <v>SELLA&amp;AGRETA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34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41</v>
      </c>
      <c r="AJ50" s="42"/>
      <c r="AK50" s="42"/>
      <c r="AL50" s="42"/>
      <c r="AM50" s="75" t="str">
        <f>IF(E20="","",E20)</f>
        <v>SELLA&amp;AGRETA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33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Polní cesta C11'!J30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'SO 101 - Polní cesta C11'!P87</f>
        <v>0</v>
      </c>
      <c r="AV55" s="122">
        <f>'SO 101 - Polní cesta C11'!J33</f>
        <v>0</v>
      </c>
      <c r="AW55" s="122">
        <f>'SO 101 - Polní cesta C11'!J34</f>
        <v>0</v>
      </c>
      <c r="AX55" s="122">
        <f>'SO 101 - Polní cesta C11'!J35</f>
        <v>0</v>
      </c>
      <c r="AY55" s="122">
        <f>'SO 101 - Polní cesta C11'!J36</f>
        <v>0</v>
      </c>
      <c r="AZ55" s="122">
        <f>'SO 101 - Polní cesta C11'!F33</f>
        <v>0</v>
      </c>
      <c r="BA55" s="122">
        <f>'SO 101 - Polní cesta C11'!F34</f>
        <v>0</v>
      </c>
      <c r="BB55" s="122">
        <f>'SO 101 - Polní cesta C11'!F35</f>
        <v>0</v>
      </c>
      <c r="BC55" s="122">
        <f>'SO 101 - Polní cesta C11'!F36</f>
        <v>0</v>
      </c>
      <c r="BD55" s="124">
        <f>'SO 101 - Polní cesta C11'!F37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33</v>
      </c>
      <c r="CM55" s="125" t="s">
        <v>88</v>
      </c>
    </row>
    <row r="56" s="7" customFormat="1" ht="24.75" customHeight="1">
      <c r="A56" s="113" t="s">
        <v>82</v>
      </c>
      <c r="B56" s="114"/>
      <c r="C56" s="115"/>
      <c r="D56" s="116" t="s">
        <v>89</v>
      </c>
      <c r="E56" s="116"/>
      <c r="F56" s="116"/>
      <c r="G56" s="116"/>
      <c r="H56" s="116"/>
      <c r="I56" s="117"/>
      <c r="J56" s="116" t="s">
        <v>90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801 C11 - Doprovodná z...'!J30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'SO 801 C11 - Doprovodná z...'!P83</f>
        <v>0</v>
      </c>
      <c r="AV56" s="122">
        <f>'SO 801 C11 - Doprovodná z...'!J33</f>
        <v>0</v>
      </c>
      <c r="AW56" s="122">
        <f>'SO 801 C11 - Doprovodná z...'!J34</f>
        <v>0</v>
      </c>
      <c r="AX56" s="122">
        <f>'SO 801 C11 - Doprovodná z...'!J35</f>
        <v>0</v>
      </c>
      <c r="AY56" s="122">
        <f>'SO 801 C11 - Doprovodná z...'!J36</f>
        <v>0</v>
      </c>
      <c r="AZ56" s="122">
        <f>'SO 801 C11 - Doprovodná z...'!F33</f>
        <v>0</v>
      </c>
      <c r="BA56" s="122">
        <f>'SO 801 C11 - Doprovodná z...'!F34</f>
        <v>0</v>
      </c>
      <c r="BB56" s="122">
        <f>'SO 801 C11 - Doprovodná z...'!F35</f>
        <v>0</v>
      </c>
      <c r="BC56" s="122">
        <f>'SO 801 C11 - Doprovodná z...'!F36</f>
        <v>0</v>
      </c>
      <c r="BD56" s="124">
        <f>'SO 801 C11 - Doprovodná z...'!F37</f>
        <v>0</v>
      </c>
      <c r="BE56" s="7"/>
      <c r="BT56" s="125" t="s">
        <v>86</v>
      </c>
      <c r="BV56" s="125" t="s">
        <v>80</v>
      </c>
      <c r="BW56" s="125" t="s">
        <v>91</v>
      </c>
      <c r="BX56" s="125" t="s">
        <v>5</v>
      </c>
      <c r="CL56" s="125" t="s">
        <v>92</v>
      </c>
      <c r="CM56" s="125" t="s">
        <v>88</v>
      </c>
    </row>
    <row r="57" s="7" customFormat="1" ht="16.5" customHeight="1">
      <c r="A57" s="113" t="s">
        <v>82</v>
      </c>
      <c r="B57" s="114"/>
      <c r="C57" s="115"/>
      <c r="D57" s="116" t="s">
        <v>93</v>
      </c>
      <c r="E57" s="116"/>
      <c r="F57" s="116"/>
      <c r="G57" s="116"/>
      <c r="H57" s="116"/>
      <c r="I57" s="117"/>
      <c r="J57" s="116" t="s">
        <v>94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'VON - Vedlejší a ostatní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6">
        <v>0</v>
      </c>
      <c r="AT57" s="127">
        <f>ROUND(SUM(AV57:AW57),2)</f>
        <v>0</v>
      </c>
      <c r="AU57" s="128">
        <f>'VON - Vedlejší a ostatní ...'!P80</f>
        <v>0</v>
      </c>
      <c r="AV57" s="127">
        <f>'VON - Vedlejší a ostatní ...'!J33</f>
        <v>0</v>
      </c>
      <c r="AW57" s="127">
        <f>'VON - Vedlejší a ostatní ...'!J34</f>
        <v>0</v>
      </c>
      <c r="AX57" s="127">
        <f>'VON - Vedlejší a ostatní ...'!J35</f>
        <v>0</v>
      </c>
      <c r="AY57" s="127">
        <f>'VON - Vedlejší a ostatní ...'!J36</f>
        <v>0</v>
      </c>
      <c r="AZ57" s="127">
        <f>'VON - Vedlejší a ostatní ...'!F33</f>
        <v>0</v>
      </c>
      <c r="BA57" s="127">
        <f>'VON - Vedlejší a ostatní ...'!F34</f>
        <v>0</v>
      </c>
      <c r="BB57" s="127">
        <f>'VON - Vedlejší a ostatní ...'!F35</f>
        <v>0</v>
      </c>
      <c r="BC57" s="127">
        <f>'VON - Vedlejší a ostatní ...'!F36</f>
        <v>0</v>
      </c>
      <c r="BD57" s="129">
        <f>'VON - Vedlejší a ostatní ...'!F37</f>
        <v>0</v>
      </c>
      <c r="BE57" s="7"/>
      <c r="BT57" s="125" t="s">
        <v>86</v>
      </c>
      <c r="BV57" s="125" t="s">
        <v>80</v>
      </c>
      <c r="BW57" s="125" t="s">
        <v>95</v>
      </c>
      <c r="BX57" s="125" t="s">
        <v>5</v>
      </c>
      <c r="CL57" s="125" t="s">
        <v>96</v>
      </c>
      <c r="CM57" s="125" t="s">
        <v>88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pWy4xS8To+hOdqpImjXBA/luJgKUNKf9PK4bjhtnnouXtT57EarEDBMbKuhV80Okuuh1CWdb1rvSS4c6/cU4Jg==" hashValue="q1qEvYgFm/6yiFFR8jAJ/mJZcbtDQ6gXv4ovXYamD4yqw008I7cP1Mq0h2X7JirkFN2Rj4ePWuFBVz1XqFo4F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101 - Polní cesta C11'!C2" display="/"/>
    <hyperlink ref="A56" location="'SO 801 C11 - Doprovodná z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97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polní cesty C11 v k.ú. Vyšehněvice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33</v>
      </c>
      <c r="G11" s="40"/>
      <c r="H11" s="40"/>
      <c r="I11" s="134" t="s">
        <v>20</v>
      </c>
      <c r="J11" s="138" t="s">
        <v>33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17. 4. 2024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28</v>
      </c>
      <c r="E14" s="40"/>
      <c r="F14" s="40"/>
      <c r="G14" s="40"/>
      <c r="H14" s="40"/>
      <c r="I14" s="134" t="s">
        <v>29</v>
      </c>
      <c r="J14" s="138" t="s">
        <v>30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33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29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29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32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29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32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ROUND((SUM(BE87:BE463)),  2)</f>
        <v>0</v>
      </c>
      <c r="G33" s="40"/>
      <c r="H33" s="40"/>
      <c r="I33" s="150">
        <v>0.20999999999999999</v>
      </c>
      <c r="J33" s="149">
        <f>ROUND(((SUM(BE87:BE463))*I33),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ROUND((SUM(BF87:BF463)),  2)</f>
        <v>0</v>
      </c>
      <c r="G34" s="40"/>
      <c r="H34" s="40"/>
      <c r="I34" s="150">
        <v>0.14999999999999999</v>
      </c>
      <c r="J34" s="149">
        <f>ROUND(((SUM(BF87:BF463))*I34),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ROUND((SUM(BG87:BG463)),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ROUND((SUM(BH87:BH463)),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ROUND((SUM(BI87:BI463)),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polní cesty C11 v k.ú. Vyšehněvice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Polní cesta C11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Vyšehněvice</v>
      </c>
      <c r="G52" s="42"/>
      <c r="H52" s="42"/>
      <c r="I52" s="33" t="s">
        <v>24</v>
      </c>
      <c r="J52" s="74" t="str">
        <f>IF(J12="","",J12)</f>
        <v>17. 4. 2024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28</v>
      </c>
      <c r="D54" s="42"/>
      <c r="E54" s="42"/>
      <c r="F54" s="28" t="str">
        <f>E15</f>
        <v>ČR- SPÚ, KPÚ pobočka Parduice</v>
      </c>
      <c r="G54" s="42"/>
      <c r="H54" s="42"/>
      <c r="I54" s="33" t="s">
        <v>36</v>
      </c>
      <c r="J54" s="38" t="str">
        <f>E21</f>
        <v>SELLA&amp;AGRETA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SELLA&amp;AGRETA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106</v>
      </c>
      <c r="E62" s="176"/>
      <c r="F62" s="176"/>
      <c r="G62" s="176"/>
      <c r="H62" s="176"/>
      <c r="I62" s="176"/>
      <c r="J62" s="177">
        <f>J285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</v>
      </c>
      <c r="E63" s="176"/>
      <c r="F63" s="176"/>
      <c r="G63" s="176"/>
      <c r="H63" s="176"/>
      <c r="I63" s="176"/>
      <c r="J63" s="177">
        <f>J306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108</v>
      </c>
      <c r="E64" s="176"/>
      <c r="F64" s="176"/>
      <c r="G64" s="176"/>
      <c r="H64" s="176"/>
      <c r="I64" s="176"/>
      <c r="J64" s="177">
        <f>J312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109</v>
      </c>
      <c r="E65" s="176"/>
      <c r="F65" s="176"/>
      <c r="G65" s="176"/>
      <c r="H65" s="176"/>
      <c r="I65" s="176"/>
      <c r="J65" s="177">
        <f>J408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110</v>
      </c>
      <c r="E66" s="176"/>
      <c r="F66" s="176"/>
      <c r="G66" s="176"/>
      <c r="H66" s="176"/>
      <c r="I66" s="176"/>
      <c r="J66" s="177">
        <f>J451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111</v>
      </c>
      <c r="E67" s="176"/>
      <c r="F67" s="176"/>
      <c r="G67" s="176"/>
      <c r="H67" s="176"/>
      <c r="I67" s="176"/>
      <c r="J67" s="177">
        <f>J461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112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Rekonstrukce polní cesty C11 v k.ú. Vyšehněvice</v>
      </c>
      <c r="F77" s="33"/>
      <c r="G77" s="33"/>
      <c r="H77" s="33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98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101 - Polní cesta C11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F12</f>
        <v>Vyšehněvice</v>
      </c>
      <c r="G81" s="42"/>
      <c r="H81" s="42"/>
      <c r="I81" s="33" t="s">
        <v>24</v>
      </c>
      <c r="J81" s="74" t="str">
        <f>IF(J12="","",J12)</f>
        <v>17. 4. 2024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28</v>
      </c>
      <c r="D83" s="42"/>
      <c r="E83" s="42"/>
      <c r="F83" s="28" t="str">
        <f>E15</f>
        <v>ČR- SPÚ, KPÚ pobočka Parduice</v>
      </c>
      <c r="G83" s="42"/>
      <c r="H83" s="42"/>
      <c r="I83" s="33" t="s">
        <v>36</v>
      </c>
      <c r="J83" s="38" t="str">
        <f>E21</f>
        <v>SELLA&amp;AGRETA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3" t="s">
        <v>34</v>
      </c>
      <c r="D84" s="42"/>
      <c r="E84" s="42"/>
      <c r="F84" s="28" t="str">
        <f>IF(E18="","",E18)</f>
        <v>Vyplň údaj</v>
      </c>
      <c r="G84" s="42"/>
      <c r="H84" s="42"/>
      <c r="I84" s="33" t="s">
        <v>41</v>
      </c>
      <c r="J84" s="38" t="str">
        <f>E24</f>
        <v>SELLA&amp;AGRETA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113</v>
      </c>
      <c r="D86" s="182" t="s">
        <v>63</v>
      </c>
      <c r="E86" s="182" t="s">
        <v>59</v>
      </c>
      <c r="F86" s="182" t="s">
        <v>60</v>
      </c>
      <c r="G86" s="182" t="s">
        <v>114</v>
      </c>
      <c r="H86" s="182" t="s">
        <v>115</v>
      </c>
      <c r="I86" s="182" t="s">
        <v>116</v>
      </c>
      <c r="J86" s="182" t="s">
        <v>102</v>
      </c>
      <c r="K86" s="183" t="s">
        <v>117</v>
      </c>
      <c r="L86" s="184"/>
      <c r="M86" s="94" t="s">
        <v>33</v>
      </c>
      <c r="N86" s="95" t="s">
        <v>48</v>
      </c>
      <c r="O86" s="95" t="s">
        <v>118</v>
      </c>
      <c r="P86" s="95" t="s">
        <v>119</v>
      </c>
      <c r="Q86" s="95" t="s">
        <v>120</v>
      </c>
      <c r="R86" s="95" t="s">
        <v>121</v>
      </c>
      <c r="S86" s="95" t="s">
        <v>122</v>
      </c>
      <c r="T86" s="96" t="s">
        <v>123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124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1026.8617319999999</v>
      </c>
      <c r="S87" s="98"/>
      <c r="T87" s="188">
        <f>T88</f>
        <v>2265.1199999999999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77</v>
      </c>
      <c r="AU87" s="18" t="s">
        <v>103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77</v>
      </c>
      <c r="E88" s="193" t="s">
        <v>125</v>
      </c>
      <c r="F88" s="193" t="s">
        <v>126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P89+P285+P306+P312+P408+P451+P461</f>
        <v>0</v>
      </c>
      <c r="Q88" s="198"/>
      <c r="R88" s="199">
        <f>R89+R285+R306+R312+R408+R451+R461</f>
        <v>1026.8617319999999</v>
      </c>
      <c r="S88" s="198"/>
      <c r="T88" s="200">
        <f>T89+T285+T306+T312+T408+T451+T461</f>
        <v>2265.1199999999999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78</v>
      </c>
      <c r="AY88" s="201" t="s">
        <v>127</v>
      </c>
      <c r="BK88" s="203">
        <f>BK89+BK285+BK306+BK312+BK408+BK451+BK461</f>
        <v>0</v>
      </c>
    </row>
    <row r="89" s="12" customFormat="1" ht="22.8" customHeight="1">
      <c r="A89" s="12"/>
      <c r="B89" s="190"/>
      <c r="C89" s="191"/>
      <c r="D89" s="192" t="s">
        <v>77</v>
      </c>
      <c r="E89" s="204" t="s">
        <v>86</v>
      </c>
      <c r="F89" s="204" t="s">
        <v>128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SUM(P90:P284)</f>
        <v>0</v>
      </c>
      <c r="Q89" s="198"/>
      <c r="R89" s="199">
        <f>SUM(R90:R284)</f>
        <v>731.55274999999995</v>
      </c>
      <c r="S89" s="198"/>
      <c r="T89" s="200">
        <f>SUM(T90:T284)</f>
        <v>2265.1199999999999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86</v>
      </c>
      <c r="AT89" s="202" t="s">
        <v>77</v>
      </c>
      <c r="AU89" s="202" t="s">
        <v>86</v>
      </c>
      <c r="AY89" s="201" t="s">
        <v>127</v>
      </c>
      <c r="BK89" s="203">
        <f>SUM(BK90:BK284)</f>
        <v>0</v>
      </c>
    </row>
    <row r="90" s="2" customFormat="1" ht="24.15" customHeight="1">
      <c r="A90" s="40"/>
      <c r="B90" s="41"/>
      <c r="C90" s="206" t="s">
        <v>86</v>
      </c>
      <c r="D90" s="206" t="s">
        <v>129</v>
      </c>
      <c r="E90" s="207" t="s">
        <v>130</v>
      </c>
      <c r="F90" s="208" t="s">
        <v>131</v>
      </c>
      <c r="G90" s="209" t="s">
        <v>132</v>
      </c>
      <c r="H90" s="210">
        <v>57</v>
      </c>
      <c r="I90" s="211"/>
      <c r="J90" s="212">
        <f>ROUND(I90*H90,2)</f>
        <v>0</v>
      </c>
      <c r="K90" s="208" t="s">
        <v>133</v>
      </c>
      <c r="L90" s="46"/>
      <c r="M90" s="213" t="s">
        <v>33</v>
      </c>
      <c r="N90" s="214" t="s">
        <v>49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134</v>
      </c>
      <c r="AT90" s="217" t="s">
        <v>129</v>
      </c>
      <c r="AU90" s="217" t="s">
        <v>88</v>
      </c>
      <c r="AY90" s="18" t="s">
        <v>127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86</v>
      </c>
      <c r="BK90" s="218">
        <f>ROUND(I90*H90,2)</f>
        <v>0</v>
      </c>
      <c r="BL90" s="18" t="s">
        <v>134</v>
      </c>
      <c r="BM90" s="217" t="s">
        <v>135</v>
      </c>
    </row>
    <row r="91" s="2" customFormat="1">
      <c r="A91" s="40"/>
      <c r="B91" s="41"/>
      <c r="C91" s="42"/>
      <c r="D91" s="219" t="s">
        <v>136</v>
      </c>
      <c r="E91" s="42"/>
      <c r="F91" s="220" t="s">
        <v>137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136</v>
      </c>
      <c r="AU91" s="18" t="s">
        <v>88</v>
      </c>
    </row>
    <row r="92" s="13" customFormat="1">
      <c r="A92" s="13"/>
      <c r="B92" s="224"/>
      <c r="C92" s="225"/>
      <c r="D92" s="226" t="s">
        <v>138</v>
      </c>
      <c r="E92" s="227" t="s">
        <v>33</v>
      </c>
      <c r="F92" s="228" t="s">
        <v>139</v>
      </c>
      <c r="G92" s="225"/>
      <c r="H92" s="227" t="s">
        <v>33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138</v>
      </c>
      <c r="AU92" s="234" t="s">
        <v>88</v>
      </c>
      <c r="AV92" s="13" t="s">
        <v>86</v>
      </c>
      <c r="AW92" s="13" t="s">
        <v>40</v>
      </c>
      <c r="AX92" s="13" t="s">
        <v>78</v>
      </c>
      <c r="AY92" s="234" t="s">
        <v>127</v>
      </c>
    </row>
    <row r="93" s="14" customFormat="1">
      <c r="A93" s="14"/>
      <c r="B93" s="235"/>
      <c r="C93" s="236"/>
      <c r="D93" s="226" t="s">
        <v>138</v>
      </c>
      <c r="E93" s="237" t="s">
        <v>33</v>
      </c>
      <c r="F93" s="238" t="s">
        <v>140</v>
      </c>
      <c r="G93" s="236"/>
      <c r="H93" s="239">
        <v>57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138</v>
      </c>
      <c r="AU93" s="245" t="s">
        <v>88</v>
      </c>
      <c r="AV93" s="14" t="s">
        <v>88</v>
      </c>
      <c r="AW93" s="14" t="s">
        <v>40</v>
      </c>
      <c r="AX93" s="14" t="s">
        <v>86</v>
      </c>
      <c r="AY93" s="245" t="s">
        <v>127</v>
      </c>
    </row>
    <row r="94" s="2" customFormat="1" ht="33" customHeight="1">
      <c r="A94" s="40"/>
      <c r="B94" s="41"/>
      <c r="C94" s="206" t="s">
        <v>88</v>
      </c>
      <c r="D94" s="206" t="s">
        <v>129</v>
      </c>
      <c r="E94" s="207" t="s">
        <v>141</v>
      </c>
      <c r="F94" s="208" t="s">
        <v>142</v>
      </c>
      <c r="G94" s="209" t="s">
        <v>132</v>
      </c>
      <c r="H94" s="210">
        <v>2420</v>
      </c>
      <c r="I94" s="211"/>
      <c r="J94" s="212">
        <f>ROUND(I94*H94,2)</f>
        <v>0</v>
      </c>
      <c r="K94" s="208" t="s">
        <v>133</v>
      </c>
      <c r="L94" s="46"/>
      <c r="M94" s="213" t="s">
        <v>33</v>
      </c>
      <c r="N94" s="214" t="s">
        <v>49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0.316</v>
      </c>
      <c r="T94" s="216">
        <f>S94*H94</f>
        <v>764.72000000000003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134</v>
      </c>
      <c r="AT94" s="217" t="s">
        <v>129</v>
      </c>
      <c r="AU94" s="217" t="s">
        <v>88</v>
      </c>
      <c r="AY94" s="18" t="s">
        <v>127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86</v>
      </c>
      <c r="BK94" s="218">
        <f>ROUND(I94*H94,2)</f>
        <v>0</v>
      </c>
      <c r="BL94" s="18" t="s">
        <v>134</v>
      </c>
      <c r="BM94" s="217" t="s">
        <v>143</v>
      </c>
    </row>
    <row r="95" s="2" customFormat="1">
      <c r="A95" s="40"/>
      <c r="B95" s="41"/>
      <c r="C95" s="42"/>
      <c r="D95" s="219" t="s">
        <v>136</v>
      </c>
      <c r="E95" s="42"/>
      <c r="F95" s="220" t="s">
        <v>144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136</v>
      </c>
      <c r="AU95" s="18" t="s">
        <v>88</v>
      </c>
    </row>
    <row r="96" s="13" customFormat="1">
      <c r="A96" s="13"/>
      <c r="B96" s="224"/>
      <c r="C96" s="225"/>
      <c r="D96" s="226" t="s">
        <v>138</v>
      </c>
      <c r="E96" s="227" t="s">
        <v>33</v>
      </c>
      <c r="F96" s="228" t="s">
        <v>145</v>
      </c>
      <c r="G96" s="225"/>
      <c r="H96" s="227" t="s">
        <v>33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138</v>
      </c>
      <c r="AU96" s="234" t="s">
        <v>88</v>
      </c>
      <c r="AV96" s="13" t="s">
        <v>86</v>
      </c>
      <c r="AW96" s="13" t="s">
        <v>40</v>
      </c>
      <c r="AX96" s="13" t="s">
        <v>78</v>
      </c>
      <c r="AY96" s="234" t="s">
        <v>127</v>
      </c>
    </row>
    <row r="97" s="13" customFormat="1">
      <c r="A97" s="13"/>
      <c r="B97" s="224"/>
      <c r="C97" s="225"/>
      <c r="D97" s="226" t="s">
        <v>138</v>
      </c>
      <c r="E97" s="227" t="s">
        <v>33</v>
      </c>
      <c r="F97" s="228" t="s">
        <v>146</v>
      </c>
      <c r="G97" s="225"/>
      <c r="H97" s="227" t="s">
        <v>33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138</v>
      </c>
      <c r="AU97" s="234" t="s">
        <v>88</v>
      </c>
      <c r="AV97" s="13" t="s">
        <v>86</v>
      </c>
      <c r="AW97" s="13" t="s">
        <v>40</v>
      </c>
      <c r="AX97" s="13" t="s">
        <v>78</v>
      </c>
      <c r="AY97" s="234" t="s">
        <v>127</v>
      </c>
    </row>
    <row r="98" s="14" customFormat="1">
      <c r="A98" s="14"/>
      <c r="B98" s="235"/>
      <c r="C98" s="236"/>
      <c r="D98" s="226" t="s">
        <v>138</v>
      </c>
      <c r="E98" s="237" t="s">
        <v>33</v>
      </c>
      <c r="F98" s="238" t="s">
        <v>147</v>
      </c>
      <c r="G98" s="236"/>
      <c r="H98" s="239">
        <v>2310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138</v>
      </c>
      <c r="AU98" s="245" t="s">
        <v>88</v>
      </c>
      <c r="AV98" s="14" t="s">
        <v>88</v>
      </c>
      <c r="AW98" s="14" t="s">
        <v>40</v>
      </c>
      <c r="AX98" s="14" t="s">
        <v>78</v>
      </c>
      <c r="AY98" s="245" t="s">
        <v>127</v>
      </c>
    </row>
    <row r="99" s="13" customFormat="1">
      <c r="A99" s="13"/>
      <c r="B99" s="224"/>
      <c r="C99" s="225"/>
      <c r="D99" s="226" t="s">
        <v>138</v>
      </c>
      <c r="E99" s="227" t="s">
        <v>33</v>
      </c>
      <c r="F99" s="228" t="s">
        <v>148</v>
      </c>
      <c r="G99" s="225"/>
      <c r="H99" s="227" t="s">
        <v>33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138</v>
      </c>
      <c r="AU99" s="234" t="s">
        <v>88</v>
      </c>
      <c r="AV99" s="13" t="s">
        <v>86</v>
      </c>
      <c r="AW99" s="13" t="s">
        <v>40</v>
      </c>
      <c r="AX99" s="13" t="s">
        <v>78</v>
      </c>
      <c r="AY99" s="234" t="s">
        <v>127</v>
      </c>
    </row>
    <row r="100" s="14" customFormat="1">
      <c r="A100" s="14"/>
      <c r="B100" s="235"/>
      <c r="C100" s="236"/>
      <c r="D100" s="226" t="s">
        <v>138</v>
      </c>
      <c r="E100" s="237" t="s">
        <v>33</v>
      </c>
      <c r="F100" s="238" t="s">
        <v>149</v>
      </c>
      <c r="G100" s="236"/>
      <c r="H100" s="239">
        <v>110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138</v>
      </c>
      <c r="AU100" s="245" t="s">
        <v>88</v>
      </c>
      <c r="AV100" s="14" t="s">
        <v>88</v>
      </c>
      <c r="AW100" s="14" t="s">
        <v>40</v>
      </c>
      <c r="AX100" s="14" t="s">
        <v>78</v>
      </c>
      <c r="AY100" s="245" t="s">
        <v>127</v>
      </c>
    </row>
    <row r="101" s="15" customFormat="1">
      <c r="A101" s="15"/>
      <c r="B101" s="246"/>
      <c r="C101" s="247"/>
      <c r="D101" s="226" t="s">
        <v>138</v>
      </c>
      <c r="E101" s="248" t="s">
        <v>33</v>
      </c>
      <c r="F101" s="249" t="s">
        <v>150</v>
      </c>
      <c r="G101" s="247"/>
      <c r="H101" s="250">
        <v>2420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138</v>
      </c>
      <c r="AU101" s="256" t="s">
        <v>88</v>
      </c>
      <c r="AV101" s="15" t="s">
        <v>134</v>
      </c>
      <c r="AW101" s="15" t="s">
        <v>40</v>
      </c>
      <c r="AX101" s="15" t="s">
        <v>86</v>
      </c>
      <c r="AY101" s="256" t="s">
        <v>127</v>
      </c>
    </row>
    <row r="102" s="2" customFormat="1" ht="37.8" customHeight="1">
      <c r="A102" s="40"/>
      <c r="B102" s="41"/>
      <c r="C102" s="206" t="s">
        <v>151</v>
      </c>
      <c r="D102" s="206" t="s">
        <v>129</v>
      </c>
      <c r="E102" s="207" t="s">
        <v>152</v>
      </c>
      <c r="F102" s="208" t="s">
        <v>153</v>
      </c>
      <c r="G102" s="209" t="s">
        <v>132</v>
      </c>
      <c r="H102" s="210">
        <v>2420</v>
      </c>
      <c r="I102" s="211"/>
      <c r="J102" s="212">
        <f>ROUND(I102*H102,2)</f>
        <v>0</v>
      </c>
      <c r="K102" s="208" t="s">
        <v>133</v>
      </c>
      <c r="L102" s="46"/>
      <c r="M102" s="213" t="s">
        <v>33</v>
      </c>
      <c r="N102" s="214" t="s">
        <v>49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0.62</v>
      </c>
      <c r="T102" s="216">
        <f>S102*H102</f>
        <v>1500.4000000000001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134</v>
      </c>
      <c r="AT102" s="217" t="s">
        <v>129</v>
      </c>
      <c r="AU102" s="217" t="s">
        <v>88</v>
      </c>
      <c r="AY102" s="18" t="s">
        <v>127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86</v>
      </c>
      <c r="BK102" s="218">
        <f>ROUND(I102*H102,2)</f>
        <v>0</v>
      </c>
      <c r="BL102" s="18" t="s">
        <v>134</v>
      </c>
      <c r="BM102" s="217" t="s">
        <v>154</v>
      </c>
    </row>
    <row r="103" s="2" customFormat="1">
      <c r="A103" s="40"/>
      <c r="B103" s="41"/>
      <c r="C103" s="42"/>
      <c r="D103" s="219" t="s">
        <v>136</v>
      </c>
      <c r="E103" s="42"/>
      <c r="F103" s="220" t="s">
        <v>155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136</v>
      </c>
      <c r="AU103" s="18" t="s">
        <v>88</v>
      </c>
    </row>
    <row r="104" s="13" customFormat="1">
      <c r="A104" s="13"/>
      <c r="B104" s="224"/>
      <c r="C104" s="225"/>
      <c r="D104" s="226" t="s">
        <v>138</v>
      </c>
      <c r="E104" s="227" t="s">
        <v>33</v>
      </c>
      <c r="F104" s="228" t="s">
        <v>145</v>
      </c>
      <c r="G104" s="225"/>
      <c r="H104" s="227" t="s">
        <v>33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138</v>
      </c>
      <c r="AU104" s="234" t="s">
        <v>88</v>
      </c>
      <c r="AV104" s="13" t="s">
        <v>86</v>
      </c>
      <c r="AW104" s="13" t="s">
        <v>40</v>
      </c>
      <c r="AX104" s="13" t="s">
        <v>78</v>
      </c>
      <c r="AY104" s="234" t="s">
        <v>127</v>
      </c>
    </row>
    <row r="105" s="13" customFormat="1">
      <c r="A105" s="13"/>
      <c r="B105" s="224"/>
      <c r="C105" s="225"/>
      <c r="D105" s="226" t="s">
        <v>138</v>
      </c>
      <c r="E105" s="227" t="s">
        <v>33</v>
      </c>
      <c r="F105" s="228" t="s">
        <v>156</v>
      </c>
      <c r="G105" s="225"/>
      <c r="H105" s="227" t="s">
        <v>33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138</v>
      </c>
      <c r="AU105" s="234" t="s">
        <v>88</v>
      </c>
      <c r="AV105" s="13" t="s">
        <v>86</v>
      </c>
      <c r="AW105" s="13" t="s">
        <v>40</v>
      </c>
      <c r="AX105" s="13" t="s">
        <v>78</v>
      </c>
      <c r="AY105" s="234" t="s">
        <v>127</v>
      </c>
    </row>
    <row r="106" s="14" customFormat="1">
      <c r="A106" s="14"/>
      <c r="B106" s="235"/>
      <c r="C106" s="236"/>
      <c r="D106" s="226" t="s">
        <v>138</v>
      </c>
      <c r="E106" s="237" t="s">
        <v>33</v>
      </c>
      <c r="F106" s="238" t="s">
        <v>147</v>
      </c>
      <c r="G106" s="236"/>
      <c r="H106" s="239">
        <v>2310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138</v>
      </c>
      <c r="AU106" s="245" t="s">
        <v>88</v>
      </c>
      <c r="AV106" s="14" t="s">
        <v>88</v>
      </c>
      <c r="AW106" s="14" t="s">
        <v>40</v>
      </c>
      <c r="AX106" s="14" t="s">
        <v>78</v>
      </c>
      <c r="AY106" s="245" t="s">
        <v>127</v>
      </c>
    </row>
    <row r="107" s="13" customFormat="1">
      <c r="A107" s="13"/>
      <c r="B107" s="224"/>
      <c r="C107" s="225"/>
      <c r="D107" s="226" t="s">
        <v>138</v>
      </c>
      <c r="E107" s="227" t="s">
        <v>33</v>
      </c>
      <c r="F107" s="228" t="s">
        <v>148</v>
      </c>
      <c r="G107" s="225"/>
      <c r="H107" s="227" t="s">
        <v>33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138</v>
      </c>
      <c r="AU107" s="234" t="s">
        <v>88</v>
      </c>
      <c r="AV107" s="13" t="s">
        <v>86</v>
      </c>
      <c r="AW107" s="13" t="s">
        <v>40</v>
      </c>
      <c r="AX107" s="13" t="s">
        <v>78</v>
      </c>
      <c r="AY107" s="234" t="s">
        <v>127</v>
      </c>
    </row>
    <row r="108" s="14" customFormat="1">
      <c r="A108" s="14"/>
      <c r="B108" s="235"/>
      <c r="C108" s="236"/>
      <c r="D108" s="226" t="s">
        <v>138</v>
      </c>
      <c r="E108" s="237" t="s">
        <v>33</v>
      </c>
      <c r="F108" s="238" t="s">
        <v>149</v>
      </c>
      <c r="G108" s="236"/>
      <c r="H108" s="239">
        <v>110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138</v>
      </c>
      <c r="AU108" s="245" t="s">
        <v>88</v>
      </c>
      <c r="AV108" s="14" t="s">
        <v>88</v>
      </c>
      <c r="AW108" s="14" t="s">
        <v>40</v>
      </c>
      <c r="AX108" s="14" t="s">
        <v>78</v>
      </c>
      <c r="AY108" s="245" t="s">
        <v>127</v>
      </c>
    </row>
    <row r="109" s="15" customFormat="1">
      <c r="A109" s="15"/>
      <c r="B109" s="246"/>
      <c r="C109" s="247"/>
      <c r="D109" s="226" t="s">
        <v>138</v>
      </c>
      <c r="E109" s="248" t="s">
        <v>33</v>
      </c>
      <c r="F109" s="249" t="s">
        <v>150</v>
      </c>
      <c r="G109" s="247"/>
      <c r="H109" s="250">
        <v>2420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138</v>
      </c>
      <c r="AU109" s="256" t="s">
        <v>88</v>
      </c>
      <c r="AV109" s="15" t="s">
        <v>134</v>
      </c>
      <c r="AW109" s="15" t="s">
        <v>40</v>
      </c>
      <c r="AX109" s="15" t="s">
        <v>86</v>
      </c>
      <c r="AY109" s="256" t="s">
        <v>127</v>
      </c>
    </row>
    <row r="110" s="2" customFormat="1" ht="16.5" customHeight="1">
      <c r="A110" s="40"/>
      <c r="B110" s="41"/>
      <c r="C110" s="206" t="s">
        <v>134</v>
      </c>
      <c r="D110" s="206" t="s">
        <v>129</v>
      </c>
      <c r="E110" s="207" t="s">
        <v>157</v>
      </c>
      <c r="F110" s="208" t="s">
        <v>158</v>
      </c>
      <c r="G110" s="209" t="s">
        <v>159</v>
      </c>
      <c r="H110" s="210">
        <v>385</v>
      </c>
      <c r="I110" s="211"/>
      <c r="J110" s="212">
        <f>ROUND(I110*H110,2)</f>
        <v>0</v>
      </c>
      <c r="K110" s="208" t="s">
        <v>133</v>
      </c>
      <c r="L110" s="46"/>
      <c r="M110" s="213" t="s">
        <v>33</v>
      </c>
      <c r="N110" s="214" t="s">
        <v>49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134</v>
      </c>
      <c r="AT110" s="217" t="s">
        <v>129</v>
      </c>
      <c r="AU110" s="217" t="s">
        <v>88</v>
      </c>
      <c r="AY110" s="18" t="s">
        <v>127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86</v>
      </c>
      <c r="BK110" s="218">
        <f>ROUND(I110*H110,2)</f>
        <v>0</v>
      </c>
      <c r="BL110" s="18" t="s">
        <v>134</v>
      </c>
      <c r="BM110" s="217" t="s">
        <v>160</v>
      </c>
    </row>
    <row r="111" s="2" customFormat="1">
      <c r="A111" s="40"/>
      <c r="B111" s="41"/>
      <c r="C111" s="42"/>
      <c r="D111" s="219" t="s">
        <v>136</v>
      </c>
      <c r="E111" s="42"/>
      <c r="F111" s="220" t="s">
        <v>161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136</v>
      </c>
      <c r="AU111" s="18" t="s">
        <v>88</v>
      </c>
    </row>
    <row r="112" s="13" customFormat="1">
      <c r="A112" s="13"/>
      <c r="B112" s="224"/>
      <c r="C112" s="225"/>
      <c r="D112" s="226" t="s">
        <v>138</v>
      </c>
      <c r="E112" s="227" t="s">
        <v>33</v>
      </c>
      <c r="F112" s="228" t="s">
        <v>162</v>
      </c>
      <c r="G112" s="225"/>
      <c r="H112" s="227" t="s">
        <v>33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138</v>
      </c>
      <c r="AU112" s="234" t="s">
        <v>88</v>
      </c>
      <c r="AV112" s="13" t="s">
        <v>86</v>
      </c>
      <c r="AW112" s="13" t="s">
        <v>40</v>
      </c>
      <c r="AX112" s="13" t="s">
        <v>78</v>
      </c>
      <c r="AY112" s="234" t="s">
        <v>127</v>
      </c>
    </row>
    <row r="113" s="14" customFormat="1">
      <c r="A113" s="14"/>
      <c r="B113" s="235"/>
      <c r="C113" s="236"/>
      <c r="D113" s="226" t="s">
        <v>138</v>
      </c>
      <c r="E113" s="237" t="s">
        <v>33</v>
      </c>
      <c r="F113" s="238" t="s">
        <v>163</v>
      </c>
      <c r="G113" s="236"/>
      <c r="H113" s="239">
        <v>385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138</v>
      </c>
      <c r="AU113" s="245" t="s">
        <v>88</v>
      </c>
      <c r="AV113" s="14" t="s">
        <v>88</v>
      </c>
      <c r="AW113" s="14" t="s">
        <v>40</v>
      </c>
      <c r="AX113" s="14" t="s">
        <v>86</v>
      </c>
      <c r="AY113" s="245" t="s">
        <v>127</v>
      </c>
    </row>
    <row r="114" s="2" customFormat="1" ht="21.75" customHeight="1">
      <c r="A114" s="40"/>
      <c r="B114" s="41"/>
      <c r="C114" s="206" t="s">
        <v>164</v>
      </c>
      <c r="D114" s="206" t="s">
        <v>129</v>
      </c>
      <c r="E114" s="207" t="s">
        <v>165</v>
      </c>
      <c r="F114" s="208" t="s">
        <v>166</v>
      </c>
      <c r="G114" s="209" t="s">
        <v>159</v>
      </c>
      <c r="H114" s="210">
        <v>757.79999999999995</v>
      </c>
      <c r="I114" s="211"/>
      <c r="J114" s="212">
        <f>ROUND(I114*H114,2)</f>
        <v>0</v>
      </c>
      <c r="K114" s="208" t="s">
        <v>133</v>
      </c>
      <c r="L114" s="46"/>
      <c r="M114" s="213" t="s">
        <v>33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134</v>
      </c>
      <c r="AT114" s="217" t="s">
        <v>129</v>
      </c>
      <c r="AU114" s="217" t="s">
        <v>88</v>
      </c>
      <c r="AY114" s="18" t="s">
        <v>127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86</v>
      </c>
      <c r="BK114" s="218">
        <f>ROUND(I114*H114,2)</f>
        <v>0</v>
      </c>
      <c r="BL114" s="18" t="s">
        <v>134</v>
      </c>
      <c r="BM114" s="217" t="s">
        <v>167</v>
      </c>
    </row>
    <row r="115" s="2" customFormat="1">
      <c r="A115" s="40"/>
      <c r="B115" s="41"/>
      <c r="C115" s="42"/>
      <c r="D115" s="219" t="s">
        <v>136</v>
      </c>
      <c r="E115" s="42"/>
      <c r="F115" s="220" t="s">
        <v>168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136</v>
      </c>
      <c r="AU115" s="18" t="s">
        <v>88</v>
      </c>
    </row>
    <row r="116" s="13" customFormat="1">
      <c r="A116" s="13"/>
      <c r="B116" s="224"/>
      <c r="C116" s="225"/>
      <c r="D116" s="226" t="s">
        <v>138</v>
      </c>
      <c r="E116" s="227" t="s">
        <v>33</v>
      </c>
      <c r="F116" s="228" t="s">
        <v>169</v>
      </c>
      <c r="G116" s="225"/>
      <c r="H116" s="227" t="s">
        <v>33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138</v>
      </c>
      <c r="AU116" s="234" t="s">
        <v>88</v>
      </c>
      <c r="AV116" s="13" t="s">
        <v>86</v>
      </c>
      <c r="AW116" s="13" t="s">
        <v>40</v>
      </c>
      <c r="AX116" s="13" t="s">
        <v>78</v>
      </c>
      <c r="AY116" s="234" t="s">
        <v>127</v>
      </c>
    </row>
    <row r="117" s="13" customFormat="1">
      <c r="A117" s="13"/>
      <c r="B117" s="224"/>
      <c r="C117" s="225"/>
      <c r="D117" s="226" t="s">
        <v>138</v>
      </c>
      <c r="E117" s="227" t="s">
        <v>33</v>
      </c>
      <c r="F117" s="228" t="s">
        <v>170</v>
      </c>
      <c r="G117" s="225"/>
      <c r="H117" s="227" t="s">
        <v>33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138</v>
      </c>
      <c r="AU117" s="234" t="s">
        <v>88</v>
      </c>
      <c r="AV117" s="13" t="s">
        <v>86</v>
      </c>
      <c r="AW117" s="13" t="s">
        <v>40</v>
      </c>
      <c r="AX117" s="13" t="s">
        <v>78</v>
      </c>
      <c r="AY117" s="234" t="s">
        <v>127</v>
      </c>
    </row>
    <row r="118" s="13" customFormat="1">
      <c r="A118" s="13"/>
      <c r="B118" s="224"/>
      <c r="C118" s="225"/>
      <c r="D118" s="226" t="s">
        <v>138</v>
      </c>
      <c r="E118" s="227" t="s">
        <v>33</v>
      </c>
      <c r="F118" s="228" t="s">
        <v>171</v>
      </c>
      <c r="G118" s="225"/>
      <c r="H118" s="227" t="s">
        <v>33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138</v>
      </c>
      <c r="AU118" s="234" t="s">
        <v>88</v>
      </c>
      <c r="AV118" s="13" t="s">
        <v>86</v>
      </c>
      <c r="AW118" s="13" t="s">
        <v>40</v>
      </c>
      <c r="AX118" s="13" t="s">
        <v>78</v>
      </c>
      <c r="AY118" s="234" t="s">
        <v>127</v>
      </c>
    </row>
    <row r="119" s="14" customFormat="1">
      <c r="A119" s="14"/>
      <c r="B119" s="235"/>
      <c r="C119" s="236"/>
      <c r="D119" s="226" t="s">
        <v>138</v>
      </c>
      <c r="E119" s="237" t="s">
        <v>33</v>
      </c>
      <c r="F119" s="238" t="s">
        <v>172</v>
      </c>
      <c r="G119" s="236"/>
      <c r="H119" s="239">
        <v>169.15000000000001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138</v>
      </c>
      <c r="AU119" s="245" t="s">
        <v>88</v>
      </c>
      <c r="AV119" s="14" t="s">
        <v>88</v>
      </c>
      <c r="AW119" s="14" t="s">
        <v>40</v>
      </c>
      <c r="AX119" s="14" t="s">
        <v>78</v>
      </c>
      <c r="AY119" s="245" t="s">
        <v>127</v>
      </c>
    </row>
    <row r="120" s="13" customFormat="1">
      <c r="A120" s="13"/>
      <c r="B120" s="224"/>
      <c r="C120" s="225"/>
      <c r="D120" s="226" t="s">
        <v>138</v>
      </c>
      <c r="E120" s="227" t="s">
        <v>33</v>
      </c>
      <c r="F120" s="228" t="s">
        <v>173</v>
      </c>
      <c r="G120" s="225"/>
      <c r="H120" s="227" t="s">
        <v>33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138</v>
      </c>
      <c r="AU120" s="234" t="s">
        <v>88</v>
      </c>
      <c r="AV120" s="13" t="s">
        <v>86</v>
      </c>
      <c r="AW120" s="13" t="s">
        <v>40</v>
      </c>
      <c r="AX120" s="13" t="s">
        <v>78</v>
      </c>
      <c r="AY120" s="234" t="s">
        <v>127</v>
      </c>
    </row>
    <row r="121" s="14" customFormat="1">
      <c r="A121" s="14"/>
      <c r="B121" s="235"/>
      <c r="C121" s="236"/>
      <c r="D121" s="226" t="s">
        <v>138</v>
      </c>
      <c r="E121" s="237" t="s">
        <v>33</v>
      </c>
      <c r="F121" s="238" t="s">
        <v>174</v>
      </c>
      <c r="G121" s="236"/>
      <c r="H121" s="239">
        <v>300.05000000000001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138</v>
      </c>
      <c r="AU121" s="245" t="s">
        <v>88</v>
      </c>
      <c r="AV121" s="14" t="s">
        <v>88</v>
      </c>
      <c r="AW121" s="14" t="s">
        <v>40</v>
      </c>
      <c r="AX121" s="14" t="s">
        <v>78</v>
      </c>
      <c r="AY121" s="245" t="s">
        <v>127</v>
      </c>
    </row>
    <row r="122" s="13" customFormat="1">
      <c r="A122" s="13"/>
      <c r="B122" s="224"/>
      <c r="C122" s="225"/>
      <c r="D122" s="226" t="s">
        <v>138</v>
      </c>
      <c r="E122" s="227" t="s">
        <v>33</v>
      </c>
      <c r="F122" s="228" t="s">
        <v>175</v>
      </c>
      <c r="G122" s="225"/>
      <c r="H122" s="227" t="s">
        <v>33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138</v>
      </c>
      <c r="AU122" s="234" t="s">
        <v>88</v>
      </c>
      <c r="AV122" s="13" t="s">
        <v>86</v>
      </c>
      <c r="AW122" s="13" t="s">
        <v>40</v>
      </c>
      <c r="AX122" s="13" t="s">
        <v>78</v>
      </c>
      <c r="AY122" s="234" t="s">
        <v>127</v>
      </c>
    </row>
    <row r="123" s="14" customFormat="1">
      <c r="A123" s="14"/>
      <c r="B123" s="235"/>
      <c r="C123" s="236"/>
      <c r="D123" s="226" t="s">
        <v>138</v>
      </c>
      <c r="E123" s="237" t="s">
        <v>33</v>
      </c>
      <c r="F123" s="238" t="s">
        <v>176</v>
      </c>
      <c r="G123" s="236"/>
      <c r="H123" s="239">
        <v>121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138</v>
      </c>
      <c r="AU123" s="245" t="s">
        <v>88</v>
      </c>
      <c r="AV123" s="14" t="s">
        <v>88</v>
      </c>
      <c r="AW123" s="14" t="s">
        <v>40</v>
      </c>
      <c r="AX123" s="14" t="s">
        <v>78</v>
      </c>
      <c r="AY123" s="245" t="s">
        <v>127</v>
      </c>
    </row>
    <row r="124" s="13" customFormat="1">
      <c r="A124" s="13"/>
      <c r="B124" s="224"/>
      <c r="C124" s="225"/>
      <c r="D124" s="226" t="s">
        <v>138</v>
      </c>
      <c r="E124" s="227" t="s">
        <v>33</v>
      </c>
      <c r="F124" s="228" t="s">
        <v>177</v>
      </c>
      <c r="G124" s="225"/>
      <c r="H124" s="227" t="s">
        <v>33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138</v>
      </c>
      <c r="AU124" s="234" t="s">
        <v>88</v>
      </c>
      <c r="AV124" s="13" t="s">
        <v>86</v>
      </c>
      <c r="AW124" s="13" t="s">
        <v>40</v>
      </c>
      <c r="AX124" s="13" t="s">
        <v>78</v>
      </c>
      <c r="AY124" s="234" t="s">
        <v>127</v>
      </c>
    </row>
    <row r="125" s="14" customFormat="1">
      <c r="A125" s="14"/>
      <c r="B125" s="235"/>
      <c r="C125" s="236"/>
      <c r="D125" s="226" t="s">
        <v>138</v>
      </c>
      <c r="E125" s="237" t="s">
        <v>33</v>
      </c>
      <c r="F125" s="238" t="s">
        <v>178</v>
      </c>
      <c r="G125" s="236"/>
      <c r="H125" s="239">
        <v>65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138</v>
      </c>
      <c r="AU125" s="245" t="s">
        <v>88</v>
      </c>
      <c r="AV125" s="14" t="s">
        <v>88</v>
      </c>
      <c r="AW125" s="14" t="s">
        <v>40</v>
      </c>
      <c r="AX125" s="14" t="s">
        <v>78</v>
      </c>
      <c r="AY125" s="245" t="s">
        <v>127</v>
      </c>
    </row>
    <row r="126" s="13" customFormat="1">
      <c r="A126" s="13"/>
      <c r="B126" s="224"/>
      <c r="C126" s="225"/>
      <c r="D126" s="226" t="s">
        <v>138</v>
      </c>
      <c r="E126" s="227" t="s">
        <v>33</v>
      </c>
      <c r="F126" s="228" t="s">
        <v>179</v>
      </c>
      <c r="G126" s="225"/>
      <c r="H126" s="227" t="s">
        <v>33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138</v>
      </c>
      <c r="AU126" s="234" t="s">
        <v>88</v>
      </c>
      <c r="AV126" s="13" t="s">
        <v>86</v>
      </c>
      <c r="AW126" s="13" t="s">
        <v>40</v>
      </c>
      <c r="AX126" s="13" t="s">
        <v>78</v>
      </c>
      <c r="AY126" s="234" t="s">
        <v>127</v>
      </c>
    </row>
    <row r="127" s="14" customFormat="1">
      <c r="A127" s="14"/>
      <c r="B127" s="235"/>
      <c r="C127" s="236"/>
      <c r="D127" s="226" t="s">
        <v>138</v>
      </c>
      <c r="E127" s="237" t="s">
        <v>33</v>
      </c>
      <c r="F127" s="238" t="s">
        <v>180</v>
      </c>
      <c r="G127" s="236"/>
      <c r="H127" s="239">
        <v>102.59999999999999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138</v>
      </c>
      <c r="AU127" s="245" t="s">
        <v>88</v>
      </c>
      <c r="AV127" s="14" t="s">
        <v>88</v>
      </c>
      <c r="AW127" s="14" t="s">
        <v>40</v>
      </c>
      <c r="AX127" s="14" t="s">
        <v>78</v>
      </c>
      <c r="AY127" s="245" t="s">
        <v>127</v>
      </c>
    </row>
    <row r="128" s="15" customFormat="1">
      <c r="A128" s="15"/>
      <c r="B128" s="246"/>
      <c r="C128" s="247"/>
      <c r="D128" s="226" t="s">
        <v>138</v>
      </c>
      <c r="E128" s="248" t="s">
        <v>33</v>
      </c>
      <c r="F128" s="249" t="s">
        <v>150</v>
      </c>
      <c r="G128" s="247"/>
      <c r="H128" s="250">
        <v>757.79999999999995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138</v>
      </c>
      <c r="AU128" s="256" t="s">
        <v>88</v>
      </c>
      <c r="AV128" s="15" t="s">
        <v>134</v>
      </c>
      <c r="AW128" s="15" t="s">
        <v>40</v>
      </c>
      <c r="AX128" s="15" t="s">
        <v>86</v>
      </c>
      <c r="AY128" s="256" t="s">
        <v>127</v>
      </c>
    </row>
    <row r="129" s="2" customFormat="1" ht="24.15" customHeight="1">
      <c r="A129" s="40"/>
      <c r="B129" s="41"/>
      <c r="C129" s="206" t="s">
        <v>181</v>
      </c>
      <c r="D129" s="206" t="s">
        <v>129</v>
      </c>
      <c r="E129" s="207" t="s">
        <v>182</v>
      </c>
      <c r="F129" s="208" t="s">
        <v>183</v>
      </c>
      <c r="G129" s="209" t="s">
        <v>159</v>
      </c>
      <c r="H129" s="210">
        <v>385</v>
      </c>
      <c r="I129" s="211"/>
      <c r="J129" s="212">
        <f>ROUND(I129*H129,2)</f>
        <v>0</v>
      </c>
      <c r="K129" s="208" t="s">
        <v>133</v>
      </c>
      <c r="L129" s="46"/>
      <c r="M129" s="213" t="s">
        <v>33</v>
      </c>
      <c r="N129" s="214" t="s">
        <v>49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134</v>
      </c>
      <c r="AT129" s="217" t="s">
        <v>129</v>
      </c>
      <c r="AU129" s="217" t="s">
        <v>88</v>
      </c>
      <c r="AY129" s="18" t="s">
        <v>127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86</v>
      </c>
      <c r="BK129" s="218">
        <f>ROUND(I129*H129,2)</f>
        <v>0</v>
      </c>
      <c r="BL129" s="18" t="s">
        <v>134</v>
      </c>
      <c r="BM129" s="217" t="s">
        <v>184</v>
      </c>
    </row>
    <row r="130" s="2" customFormat="1">
      <c r="A130" s="40"/>
      <c r="B130" s="41"/>
      <c r="C130" s="42"/>
      <c r="D130" s="219" t="s">
        <v>136</v>
      </c>
      <c r="E130" s="42"/>
      <c r="F130" s="220" t="s">
        <v>185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136</v>
      </c>
      <c r="AU130" s="18" t="s">
        <v>88</v>
      </c>
    </row>
    <row r="131" s="13" customFormat="1">
      <c r="A131" s="13"/>
      <c r="B131" s="224"/>
      <c r="C131" s="225"/>
      <c r="D131" s="226" t="s">
        <v>138</v>
      </c>
      <c r="E131" s="227" t="s">
        <v>33</v>
      </c>
      <c r="F131" s="228" t="s">
        <v>169</v>
      </c>
      <c r="G131" s="225"/>
      <c r="H131" s="227" t="s">
        <v>33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138</v>
      </c>
      <c r="AU131" s="234" t="s">
        <v>88</v>
      </c>
      <c r="AV131" s="13" t="s">
        <v>86</v>
      </c>
      <c r="AW131" s="13" t="s">
        <v>40</v>
      </c>
      <c r="AX131" s="13" t="s">
        <v>78</v>
      </c>
      <c r="AY131" s="234" t="s">
        <v>127</v>
      </c>
    </row>
    <row r="132" s="13" customFormat="1">
      <c r="A132" s="13"/>
      <c r="B132" s="224"/>
      <c r="C132" s="225"/>
      <c r="D132" s="226" t="s">
        <v>138</v>
      </c>
      <c r="E132" s="227" t="s">
        <v>33</v>
      </c>
      <c r="F132" s="228" t="s">
        <v>162</v>
      </c>
      <c r="G132" s="225"/>
      <c r="H132" s="227" t="s">
        <v>33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138</v>
      </c>
      <c r="AU132" s="234" t="s">
        <v>88</v>
      </c>
      <c r="AV132" s="13" t="s">
        <v>86</v>
      </c>
      <c r="AW132" s="13" t="s">
        <v>40</v>
      </c>
      <c r="AX132" s="13" t="s">
        <v>78</v>
      </c>
      <c r="AY132" s="234" t="s">
        <v>127</v>
      </c>
    </row>
    <row r="133" s="13" customFormat="1">
      <c r="A133" s="13"/>
      <c r="B133" s="224"/>
      <c r="C133" s="225"/>
      <c r="D133" s="226" t="s">
        <v>138</v>
      </c>
      <c r="E133" s="227" t="s">
        <v>33</v>
      </c>
      <c r="F133" s="228" t="s">
        <v>186</v>
      </c>
      <c r="G133" s="225"/>
      <c r="H133" s="227" t="s">
        <v>33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138</v>
      </c>
      <c r="AU133" s="234" t="s">
        <v>88</v>
      </c>
      <c r="AV133" s="13" t="s">
        <v>86</v>
      </c>
      <c r="AW133" s="13" t="s">
        <v>40</v>
      </c>
      <c r="AX133" s="13" t="s">
        <v>78</v>
      </c>
      <c r="AY133" s="234" t="s">
        <v>127</v>
      </c>
    </row>
    <row r="134" s="14" customFormat="1">
      <c r="A134" s="14"/>
      <c r="B134" s="235"/>
      <c r="C134" s="236"/>
      <c r="D134" s="226" t="s">
        <v>138</v>
      </c>
      <c r="E134" s="237" t="s">
        <v>33</v>
      </c>
      <c r="F134" s="238" t="s">
        <v>163</v>
      </c>
      <c r="G134" s="236"/>
      <c r="H134" s="239">
        <v>385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138</v>
      </c>
      <c r="AU134" s="245" t="s">
        <v>88</v>
      </c>
      <c r="AV134" s="14" t="s">
        <v>88</v>
      </c>
      <c r="AW134" s="14" t="s">
        <v>40</v>
      </c>
      <c r="AX134" s="14" t="s">
        <v>86</v>
      </c>
      <c r="AY134" s="245" t="s">
        <v>127</v>
      </c>
    </row>
    <row r="135" s="2" customFormat="1" ht="37.8" customHeight="1">
      <c r="A135" s="40"/>
      <c r="B135" s="41"/>
      <c r="C135" s="206" t="s">
        <v>187</v>
      </c>
      <c r="D135" s="206" t="s">
        <v>129</v>
      </c>
      <c r="E135" s="207" t="s">
        <v>188</v>
      </c>
      <c r="F135" s="208" t="s">
        <v>189</v>
      </c>
      <c r="G135" s="209" t="s">
        <v>159</v>
      </c>
      <c r="H135" s="210">
        <v>770</v>
      </c>
      <c r="I135" s="211"/>
      <c r="J135" s="212">
        <f>ROUND(I135*H135,2)</f>
        <v>0</v>
      </c>
      <c r="K135" s="208" t="s">
        <v>133</v>
      </c>
      <c r="L135" s="46"/>
      <c r="M135" s="213" t="s">
        <v>33</v>
      </c>
      <c r="N135" s="214" t="s">
        <v>49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134</v>
      </c>
      <c r="AT135" s="217" t="s">
        <v>129</v>
      </c>
      <c r="AU135" s="217" t="s">
        <v>88</v>
      </c>
      <c r="AY135" s="18" t="s">
        <v>127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86</v>
      </c>
      <c r="BK135" s="218">
        <f>ROUND(I135*H135,2)</f>
        <v>0</v>
      </c>
      <c r="BL135" s="18" t="s">
        <v>134</v>
      </c>
      <c r="BM135" s="217" t="s">
        <v>190</v>
      </c>
    </row>
    <row r="136" s="2" customFormat="1">
      <c r="A136" s="40"/>
      <c r="B136" s="41"/>
      <c r="C136" s="42"/>
      <c r="D136" s="219" t="s">
        <v>136</v>
      </c>
      <c r="E136" s="42"/>
      <c r="F136" s="220" t="s">
        <v>191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136</v>
      </c>
      <c r="AU136" s="18" t="s">
        <v>88</v>
      </c>
    </row>
    <row r="137" s="13" customFormat="1">
      <c r="A137" s="13"/>
      <c r="B137" s="224"/>
      <c r="C137" s="225"/>
      <c r="D137" s="226" t="s">
        <v>138</v>
      </c>
      <c r="E137" s="227" t="s">
        <v>33</v>
      </c>
      <c r="F137" s="228" t="s">
        <v>192</v>
      </c>
      <c r="G137" s="225"/>
      <c r="H137" s="227" t="s">
        <v>33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138</v>
      </c>
      <c r="AU137" s="234" t="s">
        <v>88</v>
      </c>
      <c r="AV137" s="13" t="s">
        <v>86</v>
      </c>
      <c r="AW137" s="13" t="s">
        <v>40</v>
      </c>
      <c r="AX137" s="13" t="s">
        <v>78</v>
      </c>
      <c r="AY137" s="234" t="s">
        <v>127</v>
      </c>
    </row>
    <row r="138" s="13" customFormat="1">
      <c r="A138" s="13"/>
      <c r="B138" s="224"/>
      <c r="C138" s="225"/>
      <c r="D138" s="226" t="s">
        <v>138</v>
      </c>
      <c r="E138" s="227" t="s">
        <v>33</v>
      </c>
      <c r="F138" s="228" t="s">
        <v>162</v>
      </c>
      <c r="G138" s="225"/>
      <c r="H138" s="227" t="s">
        <v>33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138</v>
      </c>
      <c r="AU138" s="234" t="s">
        <v>88</v>
      </c>
      <c r="AV138" s="13" t="s">
        <v>86</v>
      </c>
      <c r="AW138" s="13" t="s">
        <v>40</v>
      </c>
      <c r="AX138" s="13" t="s">
        <v>78</v>
      </c>
      <c r="AY138" s="234" t="s">
        <v>127</v>
      </c>
    </row>
    <row r="139" s="13" customFormat="1">
      <c r="A139" s="13"/>
      <c r="B139" s="224"/>
      <c r="C139" s="225"/>
      <c r="D139" s="226" t="s">
        <v>138</v>
      </c>
      <c r="E139" s="227" t="s">
        <v>33</v>
      </c>
      <c r="F139" s="228" t="s">
        <v>186</v>
      </c>
      <c r="G139" s="225"/>
      <c r="H139" s="227" t="s">
        <v>33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138</v>
      </c>
      <c r="AU139" s="234" t="s">
        <v>88</v>
      </c>
      <c r="AV139" s="13" t="s">
        <v>86</v>
      </c>
      <c r="AW139" s="13" t="s">
        <v>40</v>
      </c>
      <c r="AX139" s="13" t="s">
        <v>78</v>
      </c>
      <c r="AY139" s="234" t="s">
        <v>127</v>
      </c>
    </row>
    <row r="140" s="14" customFormat="1">
      <c r="A140" s="14"/>
      <c r="B140" s="235"/>
      <c r="C140" s="236"/>
      <c r="D140" s="226" t="s">
        <v>138</v>
      </c>
      <c r="E140" s="237" t="s">
        <v>33</v>
      </c>
      <c r="F140" s="238" t="s">
        <v>163</v>
      </c>
      <c r="G140" s="236"/>
      <c r="H140" s="239">
        <v>385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138</v>
      </c>
      <c r="AU140" s="245" t="s">
        <v>88</v>
      </c>
      <c r="AV140" s="14" t="s">
        <v>88</v>
      </c>
      <c r="AW140" s="14" t="s">
        <v>40</v>
      </c>
      <c r="AX140" s="14" t="s">
        <v>86</v>
      </c>
      <c r="AY140" s="245" t="s">
        <v>127</v>
      </c>
    </row>
    <row r="141" s="14" customFormat="1">
      <c r="A141" s="14"/>
      <c r="B141" s="235"/>
      <c r="C141" s="236"/>
      <c r="D141" s="226" t="s">
        <v>138</v>
      </c>
      <c r="E141" s="236"/>
      <c r="F141" s="238" t="s">
        <v>193</v>
      </c>
      <c r="G141" s="236"/>
      <c r="H141" s="239">
        <v>770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138</v>
      </c>
      <c r="AU141" s="245" t="s">
        <v>88</v>
      </c>
      <c r="AV141" s="14" t="s">
        <v>88</v>
      </c>
      <c r="AW141" s="14" t="s">
        <v>4</v>
      </c>
      <c r="AX141" s="14" t="s">
        <v>86</v>
      </c>
      <c r="AY141" s="245" t="s">
        <v>127</v>
      </c>
    </row>
    <row r="142" s="2" customFormat="1" ht="37.8" customHeight="1">
      <c r="A142" s="40"/>
      <c r="B142" s="41"/>
      <c r="C142" s="206" t="s">
        <v>194</v>
      </c>
      <c r="D142" s="206" t="s">
        <v>129</v>
      </c>
      <c r="E142" s="207" t="s">
        <v>195</v>
      </c>
      <c r="F142" s="208" t="s">
        <v>196</v>
      </c>
      <c r="G142" s="209" t="s">
        <v>159</v>
      </c>
      <c r="H142" s="210">
        <v>757.79999999999995</v>
      </c>
      <c r="I142" s="211"/>
      <c r="J142" s="212">
        <f>ROUND(I142*H142,2)</f>
        <v>0</v>
      </c>
      <c r="K142" s="208" t="s">
        <v>133</v>
      </c>
      <c r="L142" s="46"/>
      <c r="M142" s="213" t="s">
        <v>33</v>
      </c>
      <c r="N142" s="214" t="s">
        <v>49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134</v>
      </c>
      <c r="AT142" s="217" t="s">
        <v>129</v>
      </c>
      <c r="AU142" s="217" t="s">
        <v>88</v>
      </c>
      <c r="AY142" s="18" t="s">
        <v>127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86</v>
      </c>
      <c r="BK142" s="218">
        <f>ROUND(I142*H142,2)</f>
        <v>0</v>
      </c>
      <c r="BL142" s="18" t="s">
        <v>134</v>
      </c>
      <c r="BM142" s="217" t="s">
        <v>197</v>
      </c>
    </row>
    <row r="143" s="2" customFormat="1">
      <c r="A143" s="40"/>
      <c r="B143" s="41"/>
      <c r="C143" s="42"/>
      <c r="D143" s="219" t="s">
        <v>136</v>
      </c>
      <c r="E143" s="42"/>
      <c r="F143" s="220" t="s">
        <v>198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136</v>
      </c>
      <c r="AU143" s="18" t="s">
        <v>88</v>
      </c>
    </row>
    <row r="144" s="13" customFormat="1">
      <c r="A144" s="13"/>
      <c r="B144" s="224"/>
      <c r="C144" s="225"/>
      <c r="D144" s="226" t="s">
        <v>138</v>
      </c>
      <c r="E144" s="227" t="s">
        <v>33</v>
      </c>
      <c r="F144" s="228" t="s">
        <v>169</v>
      </c>
      <c r="G144" s="225"/>
      <c r="H144" s="227" t="s">
        <v>33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138</v>
      </c>
      <c r="AU144" s="234" t="s">
        <v>88</v>
      </c>
      <c r="AV144" s="13" t="s">
        <v>86</v>
      </c>
      <c r="AW144" s="13" t="s">
        <v>40</v>
      </c>
      <c r="AX144" s="13" t="s">
        <v>78</v>
      </c>
      <c r="AY144" s="234" t="s">
        <v>127</v>
      </c>
    </row>
    <row r="145" s="13" customFormat="1">
      <c r="A145" s="13"/>
      <c r="B145" s="224"/>
      <c r="C145" s="225"/>
      <c r="D145" s="226" t="s">
        <v>138</v>
      </c>
      <c r="E145" s="227" t="s">
        <v>33</v>
      </c>
      <c r="F145" s="228" t="s">
        <v>170</v>
      </c>
      <c r="G145" s="225"/>
      <c r="H145" s="227" t="s">
        <v>33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138</v>
      </c>
      <c r="AU145" s="234" t="s">
        <v>88</v>
      </c>
      <c r="AV145" s="13" t="s">
        <v>86</v>
      </c>
      <c r="AW145" s="13" t="s">
        <v>40</v>
      </c>
      <c r="AX145" s="13" t="s">
        <v>78</v>
      </c>
      <c r="AY145" s="234" t="s">
        <v>127</v>
      </c>
    </row>
    <row r="146" s="13" customFormat="1">
      <c r="A146" s="13"/>
      <c r="B146" s="224"/>
      <c r="C146" s="225"/>
      <c r="D146" s="226" t="s">
        <v>138</v>
      </c>
      <c r="E146" s="227" t="s">
        <v>33</v>
      </c>
      <c r="F146" s="228" t="s">
        <v>171</v>
      </c>
      <c r="G146" s="225"/>
      <c r="H146" s="227" t="s">
        <v>33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138</v>
      </c>
      <c r="AU146" s="234" t="s">
        <v>88</v>
      </c>
      <c r="AV146" s="13" t="s">
        <v>86</v>
      </c>
      <c r="AW146" s="13" t="s">
        <v>40</v>
      </c>
      <c r="AX146" s="13" t="s">
        <v>78</v>
      </c>
      <c r="AY146" s="234" t="s">
        <v>127</v>
      </c>
    </row>
    <row r="147" s="14" customFormat="1">
      <c r="A147" s="14"/>
      <c r="B147" s="235"/>
      <c r="C147" s="236"/>
      <c r="D147" s="226" t="s">
        <v>138</v>
      </c>
      <c r="E147" s="237" t="s">
        <v>33</v>
      </c>
      <c r="F147" s="238" t="s">
        <v>172</v>
      </c>
      <c r="G147" s="236"/>
      <c r="H147" s="239">
        <v>169.15000000000001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138</v>
      </c>
      <c r="AU147" s="245" t="s">
        <v>88</v>
      </c>
      <c r="AV147" s="14" t="s">
        <v>88</v>
      </c>
      <c r="AW147" s="14" t="s">
        <v>40</v>
      </c>
      <c r="AX147" s="14" t="s">
        <v>78</v>
      </c>
      <c r="AY147" s="245" t="s">
        <v>127</v>
      </c>
    </row>
    <row r="148" s="13" customFormat="1">
      <c r="A148" s="13"/>
      <c r="B148" s="224"/>
      <c r="C148" s="225"/>
      <c r="D148" s="226" t="s">
        <v>138</v>
      </c>
      <c r="E148" s="227" t="s">
        <v>33</v>
      </c>
      <c r="F148" s="228" t="s">
        <v>173</v>
      </c>
      <c r="G148" s="225"/>
      <c r="H148" s="227" t="s">
        <v>33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138</v>
      </c>
      <c r="AU148" s="234" t="s">
        <v>88</v>
      </c>
      <c r="AV148" s="13" t="s">
        <v>86</v>
      </c>
      <c r="AW148" s="13" t="s">
        <v>40</v>
      </c>
      <c r="AX148" s="13" t="s">
        <v>78</v>
      </c>
      <c r="AY148" s="234" t="s">
        <v>127</v>
      </c>
    </row>
    <row r="149" s="14" customFormat="1">
      <c r="A149" s="14"/>
      <c r="B149" s="235"/>
      <c r="C149" s="236"/>
      <c r="D149" s="226" t="s">
        <v>138</v>
      </c>
      <c r="E149" s="237" t="s">
        <v>33</v>
      </c>
      <c r="F149" s="238" t="s">
        <v>174</v>
      </c>
      <c r="G149" s="236"/>
      <c r="H149" s="239">
        <v>300.05000000000001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138</v>
      </c>
      <c r="AU149" s="245" t="s">
        <v>88</v>
      </c>
      <c r="AV149" s="14" t="s">
        <v>88</v>
      </c>
      <c r="AW149" s="14" t="s">
        <v>40</v>
      </c>
      <c r="AX149" s="14" t="s">
        <v>78</v>
      </c>
      <c r="AY149" s="245" t="s">
        <v>127</v>
      </c>
    </row>
    <row r="150" s="13" customFormat="1">
      <c r="A150" s="13"/>
      <c r="B150" s="224"/>
      <c r="C150" s="225"/>
      <c r="D150" s="226" t="s">
        <v>138</v>
      </c>
      <c r="E150" s="227" t="s">
        <v>33</v>
      </c>
      <c r="F150" s="228" t="s">
        <v>175</v>
      </c>
      <c r="G150" s="225"/>
      <c r="H150" s="227" t="s">
        <v>33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138</v>
      </c>
      <c r="AU150" s="234" t="s">
        <v>88</v>
      </c>
      <c r="AV150" s="13" t="s">
        <v>86</v>
      </c>
      <c r="AW150" s="13" t="s">
        <v>40</v>
      </c>
      <c r="AX150" s="13" t="s">
        <v>78</v>
      </c>
      <c r="AY150" s="234" t="s">
        <v>127</v>
      </c>
    </row>
    <row r="151" s="14" customFormat="1">
      <c r="A151" s="14"/>
      <c r="B151" s="235"/>
      <c r="C151" s="236"/>
      <c r="D151" s="226" t="s">
        <v>138</v>
      </c>
      <c r="E151" s="237" t="s">
        <v>33</v>
      </c>
      <c r="F151" s="238" t="s">
        <v>176</v>
      </c>
      <c r="G151" s="236"/>
      <c r="H151" s="239">
        <v>121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138</v>
      </c>
      <c r="AU151" s="245" t="s">
        <v>88</v>
      </c>
      <c r="AV151" s="14" t="s">
        <v>88</v>
      </c>
      <c r="AW151" s="14" t="s">
        <v>40</v>
      </c>
      <c r="AX151" s="14" t="s">
        <v>78</v>
      </c>
      <c r="AY151" s="245" t="s">
        <v>127</v>
      </c>
    </row>
    <row r="152" s="13" customFormat="1">
      <c r="A152" s="13"/>
      <c r="B152" s="224"/>
      <c r="C152" s="225"/>
      <c r="D152" s="226" t="s">
        <v>138</v>
      </c>
      <c r="E152" s="227" t="s">
        <v>33</v>
      </c>
      <c r="F152" s="228" t="s">
        <v>177</v>
      </c>
      <c r="G152" s="225"/>
      <c r="H152" s="227" t="s">
        <v>33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138</v>
      </c>
      <c r="AU152" s="234" t="s">
        <v>88</v>
      </c>
      <c r="AV152" s="13" t="s">
        <v>86</v>
      </c>
      <c r="AW152" s="13" t="s">
        <v>40</v>
      </c>
      <c r="AX152" s="13" t="s">
        <v>78</v>
      </c>
      <c r="AY152" s="234" t="s">
        <v>127</v>
      </c>
    </row>
    <row r="153" s="14" customFormat="1">
      <c r="A153" s="14"/>
      <c r="B153" s="235"/>
      <c r="C153" s="236"/>
      <c r="D153" s="226" t="s">
        <v>138</v>
      </c>
      <c r="E153" s="237" t="s">
        <v>33</v>
      </c>
      <c r="F153" s="238" t="s">
        <v>178</v>
      </c>
      <c r="G153" s="236"/>
      <c r="H153" s="239">
        <v>65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138</v>
      </c>
      <c r="AU153" s="245" t="s">
        <v>88</v>
      </c>
      <c r="AV153" s="14" t="s">
        <v>88</v>
      </c>
      <c r="AW153" s="14" t="s">
        <v>40</v>
      </c>
      <c r="AX153" s="14" t="s">
        <v>78</v>
      </c>
      <c r="AY153" s="245" t="s">
        <v>127</v>
      </c>
    </row>
    <row r="154" s="13" customFormat="1">
      <c r="A154" s="13"/>
      <c r="B154" s="224"/>
      <c r="C154" s="225"/>
      <c r="D154" s="226" t="s">
        <v>138</v>
      </c>
      <c r="E154" s="227" t="s">
        <v>33</v>
      </c>
      <c r="F154" s="228" t="s">
        <v>199</v>
      </c>
      <c r="G154" s="225"/>
      <c r="H154" s="227" t="s">
        <v>33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138</v>
      </c>
      <c r="AU154" s="234" t="s">
        <v>88</v>
      </c>
      <c r="AV154" s="13" t="s">
        <v>86</v>
      </c>
      <c r="AW154" s="13" t="s">
        <v>40</v>
      </c>
      <c r="AX154" s="13" t="s">
        <v>78</v>
      </c>
      <c r="AY154" s="234" t="s">
        <v>127</v>
      </c>
    </row>
    <row r="155" s="14" customFormat="1">
      <c r="A155" s="14"/>
      <c r="B155" s="235"/>
      <c r="C155" s="236"/>
      <c r="D155" s="226" t="s">
        <v>138</v>
      </c>
      <c r="E155" s="237" t="s">
        <v>33</v>
      </c>
      <c r="F155" s="238" t="s">
        <v>180</v>
      </c>
      <c r="G155" s="236"/>
      <c r="H155" s="239">
        <v>102.59999999999999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138</v>
      </c>
      <c r="AU155" s="245" t="s">
        <v>88</v>
      </c>
      <c r="AV155" s="14" t="s">
        <v>88</v>
      </c>
      <c r="AW155" s="14" t="s">
        <v>40</v>
      </c>
      <c r="AX155" s="14" t="s">
        <v>78</v>
      </c>
      <c r="AY155" s="245" t="s">
        <v>127</v>
      </c>
    </row>
    <row r="156" s="15" customFormat="1">
      <c r="A156" s="15"/>
      <c r="B156" s="246"/>
      <c r="C156" s="247"/>
      <c r="D156" s="226" t="s">
        <v>138</v>
      </c>
      <c r="E156" s="248" t="s">
        <v>33</v>
      </c>
      <c r="F156" s="249" t="s">
        <v>150</v>
      </c>
      <c r="G156" s="247"/>
      <c r="H156" s="250">
        <v>757.79999999999995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138</v>
      </c>
      <c r="AU156" s="256" t="s">
        <v>88</v>
      </c>
      <c r="AV156" s="15" t="s">
        <v>134</v>
      </c>
      <c r="AW156" s="15" t="s">
        <v>40</v>
      </c>
      <c r="AX156" s="15" t="s">
        <v>86</v>
      </c>
      <c r="AY156" s="256" t="s">
        <v>127</v>
      </c>
    </row>
    <row r="157" s="2" customFormat="1" ht="24.15" customHeight="1">
      <c r="A157" s="40"/>
      <c r="B157" s="41"/>
      <c r="C157" s="206" t="s">
        <v>200</v>
      </c>
      <c r="D157" s="206" t="s">
        <v>129</v>
      </c>
      <c r="E157" s="207" t="s">
        <v>201</v>
      </c>
      <c r="F157" s="208" t="s">
        <v>202</v>
      </c>
      <c r="G157" s="209" t="s">
        <v>159</v>
      </c>
      <c r="H157" s="210">
        <v>757.79999999999995</v>
      </c>
      <c r="I157" s="211"/>
      <c r="J157" s="212">
        <f>ROUND(I157*H157,2)</f>
        <v>0</v>
      </c>
      <c r="K157" s="208" t="s">
        <v>133</v>
      </c>
      <c r="L157" s="46"/>
      <c r="M157" s="213" t="s">
        <v>33</v>
      </c>
      <c r="N157" s="214" t="s">
        <v>49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134</v>
      </c>
      <c r="AT157" s="217" t="s">
        <v>129</v>
      </c>
      <c r="AU157" s="217" t="s">
        <v>88</v>
      </c>
      <c r="AY157" s="18" t="s">
        <v>127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86</v>
      </c>
      <c r="BK157" s="218">
        <f>ROUND(I157*H157,2)</f>
        <v>0</v>
      </c>
      <c r="BL157" s="18" t="s">
        <v>134</v>
      </c>
      <c r="BM157" s="217" t="s">
        <v>203</v>
      </c>
    </row>
    <row r="158" s="2" customFormat="1">
      <c r="A158" s="40"/>
      <c r="B158" s="41"/>
      <c r="C158" s="42"/>
      <c r="D158" s="219" t="s">
        <v>136</v>
      </c>
      <c r="E158" s="42"/>
      <c r="F158" s="220" t="s">
        <v>204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136</v>
      </c>
      <c r="AU158" s="18" t="s">
        <v>88</v>
      </c>
    </row>
    <row r="159" s="13" customFormat="1">
      <c r="A159" s="13"/>
      <c r="B159" s="224"/>
      <c r="C159" s="225"/>
      <c r="D159" s="226" t="s">
        <v>138</v>
      </c>
      <c r="E159" s="227" t="s">
        <v>33</v>
      </c>
      <c r="F159" s="228" t="s">
        <v>169</v>
      </c>
      <c r="G159" s="225"/>
      <c r="H159" s="227" t="s">
        <v>33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138</v>
      </c>
      <c r="AU159" s="234" t="s">
        <v>88</v>
      </c>
      <c r="AV159" s="13" t="s">
        <v>86</v>
      </c>
      <c r="AW159" s="13" t="s">
        <v>40</v>
      </c>
      <c r="AX159" s="13" t="s">
        <v>78</v>
      </c>
      <c r="AY159" s="234" t="s">
        <v>127</v>
      </c>
    </row>
    <row r="160" s="13" customFormat="1">
      <c r="A160" s="13"/>
      <c r="B160" s="224"/>
      <c r="C160" s="225"/>
      <c r="D160" s="226" t="s">
        <v>138</v>
      </c>
      <c r="E160" s="227" t="s">
        <v>33</v>
      </c>
      <c r="F160" s="228" t="s">
        <v>170</v>
      </c>
      <c r="G160" s="225"/>
      <c r="H160" s="227" t="s">
        <v>33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138</v>
      </c>
      <c r="AU160" s="234" t="s">
        <v>88</v>
      </c>
      <c r="AV160" s="13" t="s">
        <v>86</v>
      </c>
      <c r="AW160" s="13" t="s">
        <v>40</v>
      </c>
      <c r="AX160" s="13" t="s">
        <v>78</v>
      </c>
      <c r="AY160" s="234" t="s">
        <v>127</v>
      </c>
    </row>
    <row r="161" s="13" customFormat="1">
      <c r="A161" s="13"/>
      <c r="B161" s="224"/>
      <c r="C161" s="225"/>
      <c r="D161" s="226" t="s">
        <v>138</v>
      </c>
      <c r="E161" s="227" t="s">
        <v>33</v>
      </c>
      <c r="F161" s="228" t="s">
        <v>171</v>
      </c>
      <c r="G161" s="225"/>
      <c r="H161" s="227" t="s">
        <v>33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138</v>
      </c>
      <c r="AU161" s="234" t="s">
        <v>88</v>
      </c>
      <c r="AV161" s="13" t="s">
        <v>86</v>
      </c>
      <c r="AW161" s="13" t="s">
        <v>40</v>
      </c>
      <c r="AX161" s="13" t="s">
        <v>78</v>
      </c>
      <c r="AY161" s="234" t="s">
        <v>127</v>
      </c>
    </row>
    <row r="162" s="14" customFormat="1">
      <c r="A162" s="14"/>
      <c r="B162" s="235"/>
      <c r="C162" s="236"/>
      <c r="D162" s="226" t="s">
        <v>138</v>
      </c>
      <c r="E162" s="237" t="s">
        <v>33</v>
      </c>
      <c r="F162" s="238" t="s">
        <v>172</v>
      </c>
      <c r="G162" s="236"/>
      <c r="H162" s="239">
        <v>169.15000000000001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138</v>
      </c>
      <c r="AU162" s="245" t="s">
        <v>88</v>
      </c>
      <c r="AV162" s="14" t="s">
        <v>88</v>
      </c>
      <c r="AW162" s="14" t="s">
        <v>40</v>
      </c>
      <c r="AX162" s="14" t="s">
        <v>78</v>
      </c>
      <c r="AY162" s="245" t="s">
        <v>127</v>
      </c>
    </row>
    <row r="163" s="13" customFormat="1">
      <c r="A163" s="13"/>
      <c r="B163" s="224"/>
      <c r="C163" s="225"/>
      <c r="D163" s="226" t="s">
        <v>138</v>
      </c>
      <c r="E163" s="227" t="s">
        <v>33</v>
      </c>
      <c r="F163" s="228" t="s">
        <v>173</v>
      </c>
      <c r="G163" s="225"/>
      <c r="H163" s="227" t="s">
        <v>33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138</v>
      </c>
      <c r="AU163" s="234" t="s">
        <v>88</v>
      </c>
      <c r="AV163" s="13" t="s">
        <v>86</v>
      </c>
      <c r="AW163" s="13" t="s">
        <v>40</v>
      </c>
      <c r="AX163" s="13" t="s">
        <v>78</v>
      </c>
      <c r="AY163" s="234" t="s">
        <v>127</v>
      </c>
    </row>
    <row r="164" s="14" customFormat="1">
      <c r="A164" s="14"/>
      <c r="B164" s="235"/>
      <c r="C164" s="236"/>
      <c r="D164" s="226" t="s">
        <v>138</v>
      </c>
      <c r="E164" s="237" t="s">
        <v>33</v>
      </c>
      <c r="F164" s="238" t="s">
        <v>174</v>
      </c>
      <c r="G164" s="236"/>
      <c r="H164" s="239">
        <v>300.05000000000001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138</v>
      </c>
      <c r="AU164" s="245" t="s">
        <v>88</v>
      </c>
      <c r="AV164" s="14" t="s">
        <v>88</v>
      </c>
      <c r="AW164" s="14" t="s">
        <v>40</v>
      </c>
      <c r="AX164" s="14" t="s">
        <v>78</v>
      </c>
      <c r="AY164" s="245" t="s">
        <v>127</v>
      </c>
    </row>
    <row r="165" s="13" customFormat="1">
      <c r="A165" s="13"/>
      <c r="B165" s="224"/>
      <c r="C165" s="225"/>
      <c r="D165" s="226" t="s">
        <v>138</v>
      </c>
      <c r="E165" s="227" t="s">
        <v>33</v>
      </c>
      <c r="F165" s="228" t="s">
        <v>175</v>
      </c>
      <c r="G165" s="225"/>
      <c r="H165" s="227" t="s">
        <v>33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138</v>
      </c>
      <c r="AU165" s="234" t="s">
        <v>88</v>
      </c>
      <c r="AV165" s="13" t="s">
        <v>86</v>
      </c>
      <c r="AW165" s="13" t="s">
        <v>40</v>
      </c>
      <c r="AX165" s="13" t="s">
        <v>78</v>
      </c>
      <c r="AY165" s="234" t="s">
        <v>127</v>
      </c>
    </row>
    <row r="166" s="14" customFormat="1">
      <c r="A166" s="14"/>
      <c r="B166" s="235"/>
      <c r="C166" s="236"/>
      <c r="D166" s="226" t="s">
        <v>138</v>
      </c>
      <c r="E166" s="237" t="s">
        <v>33</v>
      </c>
      <c r="F166" s="238" t="s">
        <v>176</v>
      </c>
      <c r="G166" s="236"/>
      <c r="H166" s="239">
        <v>121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138</v>
      </c>
      <c r="AU166" s="245" t="s">
        <v>88</v>
      </c>
      <c r="AV166" s="14" t="s">
        <v>88</v>
      </c>
      <c r="AW166" s="14" t="s">
        <v>40</v>
      </c>
      <c r="AX166" s="14" t="s">
        <v>78</v>
      </c>
      <c r="AY166" s="245" t="s">
        <v>127</v>
      </c>
    </row>
    <row r="167" s="13" customFormat="1">
      <c r="A167" s="13"/>
      <c r="B167" s="224"/>
      <c r="C167" s="225"/>
      <c r="D167" s="226" t="s">
        <v>138</v>
      </c>
      <c r="E167" s="227" t="s">
        <v>33</v>
      </c>
      <c r="F167" s="228" t="s">
        <v>177</v>
      </c>
      <c r="G167" s="225"/>
      <c r="H167" s="227" t="s">
        <v>33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138</v>
      </c>
      <c r="AU167" s="234" t="s">
        <v>88</v>
      </c>
      <c r="AV167" s="13" t="s">
        <v>86</v>
      </c>
      <c r="AW167" s="13" t="s">
        <v>40</v>
      </c>
      <c r="AX167" s="13" t="s">
        <v>78</v>
      </c>
      <c r="AY167" s="234" t="s">
        <v>127</v>
      </c>
    </row>
    <row r="168" s="14" customFormat="1">
      <c r="A168" s="14"/>
      <c r="B168" s="235"/>
      <c r="C168" s="236"/>
      <c r="D168" s="226" t="s">
        <v>138</v>
      </c>
      <c r="E168" s="237" t="s">
        <v>33</v>
      </c>
      <c r="F168" s="238" t="s">
        <v>178</v>
      </c>
      <c r="G168" s="236"/>
      <c r="H168" s="239">
        <v>65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138</v>
      </c>
      <c r="AU168" s="245" t="s">
        <v>88</v>
      </c>
      <c r="AV168" s="14" t="s">
        <v>88</v>
      </c>
      <c r="AW168" s="14" t="s">
        <v>40</v>
      </c>
      <c r="AX168" s="14" t="s">
        <v>78</v>
      </c>
      <c r="AY168" s="245" t="s">
        <v>127</v>
      </c>
    </row>
    <row r="169" s="13" customFormat="1">
      <c r="A169" s="13"/>
      <c r="B169" s="224"/>
      <c r="C169" s="225"/>
      <c r="D169" s="226" t="s">
        <v>138</v>
      </c>
      <c r="E169" s="227" t="s">
        <v>33</v>
      </c>
      <c r="F169" s="228" t="s">
        <v>179</v>
      </c>
      <c r="G169" s="225"/>
      <c r="H169" s="227" t="s">
        <v>33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138</v>
      </c>
      <c r="AU169" s="234" t="s">
        <v>88</v>
      </c>
      <c r="AV169" s="13" t="s">
        <v>86</v>
      </c>
      <c r="AW169" s="13" t="s">
        <v>40</v>
      </c>
      <c r="AX169" s="13" t="s">
        <v>78</v>
      </c>
      <c r="AY169" s="234" t="s">
        <v>127</v>
      </c>
    </row>
    <row r="170" s="14" customFormat="1">
      <c r="A170" s="14"/>
      <c r="B170" s="235"/>
      <c r="C170" s="236"/>
      <c r="D170" s="226" t="s">
        <v>138</v>
      </c>
      <c r="E170" s="237" t="s">
        <v>33</v>
      </c>
      <c r="F170" s="238" t="s">
        <v>180</v>
      </c>
      <c r="G170" s="236"/>
      <c r="H170" s="239">
        <v>102.59999999999999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138</v>
      </c>
      <c r="AU170" s="245" t="s">
        <v>88</v>
      </c>
      <c r="AV170" s="14" t="s">
        <v>88</v>
      </c>
      <c r="AW170" s="14" t="s">
        <v>40</v>
      </c>
      <c r="AX170" s="14" t="s">
        <v>78</v>
      </c>
      <c r="AY170" s="245" t="s">
        <v>127</v>
      </c>
    </row>
    <row r="171" s="15" customFormat="1">
      <c r="A171" s="15"/>
      <c r="B171" s="246"/>
      <c r="C171" s="247"/>
      <c r="D171" s="226" t="s">
        <v>138</v>
      </c>
      <c r="E171" s="248" t="s">
        <v>33</v>
      </c>
      <c r="F171" s="249" t="s">
        <v>150</v>
      </c>
      <c r="G171" s="247"/>
      <c r="H171" s="250">
        <v>757.79999999999995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6" t="s">
        <v>138</v>
      </c>
      <c r="AU171" s="256" t="s">
        <v>88</v>
      </c>
      <c r="AV171" s="15" t="s">
        <v>134</v>
      </c>
      <c r="AW171" s="15" t="s">
        <v>40</v>
      </c>
      <c r="AX171" s="15" t="s">
        <v>86</v>
      </c>
      <c r="AY171" s="256" t="s">
        <v>127</v>
      </c>
    </row>
    <row r="172" s="2" customFormat="1" ht="24.15" customHeight="1">
      <c r="A172" s="40"/>
      <c r="B172" s="41"/>
      <c r="C172" s="206" t="s">
        <v>205</v>
      </c>
      <c r="D172" s="206" t="s">
        <v>129</v>
      </c>
      <c r="E172" s="207" t="s">
        <v>206</v>
      </c>
      <c r="F172" s="208" t="s">
        <v>207</v>
      </c>
      <c r="G172" s="209" t="s">
        <v>208</v>
      </c>
      <c r="H172" s="210">
        <v>1439.8199999999999</v>
      </c>
      <c r="I172" s="211"/>
      <c r="J172" s="212">
        <f>ROUND(I172*H172,2)</f>
        <v>0</v>
      </c>
      <c r="K172" s="208" t="s">
        <v>133</v>
      </c>
      <c r="L172" s="46"/>
      <c r="M172" s="213" t="s">
        <v>33</v>
      </c>
      <c r="N172" s="214" t="s">
        <v>49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134</v>
      </c>
      <c r="AT172" s="217" t="s">
        <v>129</v>
      </c>
      <c r="AU172" s="217" t="s">
        <v>88</v>
      </c>
      <c r="AY172" s="18" t="s">
        <v>127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86</v>
      </c>
      <c r="BK172" s="218">
        <f>ROUND(I172*H172,2)</f>
        <v>0</v>
      </c>
      <c r="BL172" s="18" t="s">
        <v>134</v>
      </c>
      <c r="BM172" s="217" t="s">
        <v>209</v>
      </c>
    </row>
    <row r="173" s="2" customFormat="1">
      <c r="A173" s="40"/>
      <c r="B173" s="41"/>
      <c r="C173" s="42"/>
      <c r="D173" s="219" t="s">
        <v>136</v>
      </c>
      <c r="E173" s="42"/>
      <c r="F173" s="220" t="s">
        <v>210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136</v>
      </c>
      <c r="AU173" s="18" t="s">
        <v>88</v>
      </c>
    </row>
    <row r="174" s="13" customFormat="1">
      <c r="A174" s="13"/>
      <c r="B174" s="224"/>
      <c r="C174" s="225"/>
      <c r="D174" s="226" t="s">
        <v>138</v>
      </c>
      <c r="E174" s="227" t="s">
        <v>33</v>
      </c>
      <c r="F174" s="228" t="s">
        <v>211</v>
      </c>
      <c r="G174" s="225"/>
      <c r="H174" s="227" t="s">
        <v>33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138</v>
      </c>
      <c r="AU174" s="234" t="s">
        <v>88</v>
      </c>
      <c r="AV174" s="13" t="s">
        <v>86</v>
      </c>
      <c r="AW174" s="13" t="s">
        <v>40</v>
      </c>
      <c r="AX174" s="13" t="s">
        <v>78</v>
      </c>
      <c r="AY174" s="234" t="s">
        <v>127</v>
      </c>
    </row>
    <row r="175" s="13" customFormat="1">
      <c r="A175" s="13"/>
      <c r="B175" s="224"/>
      <c r="C175" s="225"/>
      <c r="D175" s="226" t="s">
        <v>138</v>
      </c>
      <c r="E175" s="227" t="s">
        <v>33</v>
      </c>
      <c r="F175" s="228" t="s">
        <v>169</v>
      </c>
      <c r="G175" s="225"/>
      <c r="H175" s="227" t="s">
        <v>33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138</v>
      </c>
      <c r="AU175" s="234" t="s">
        <v>88</v>
      </c>
      <c r="AV175" s="13" t="s">
        <v>86</v>
      </c>
      <c r="AW175" s="13" t="s">
        <v>40</v>
      </c>
      <c r="AX175" s="13" t="s">
        <v>78</v>
      </c>
      <c r="AY175" s="234" t="s">
        <v>127</v>
      </c>
    </row>
    <row r="176" s="13" customFormat="1">
      <c r="A176" s="13"/>
      <c r="B176" s="224"/>
      <c r="C176" s="225"/>
      <c r="D176" s="226" t="s">
        <v>138</v>
      </c>
      <c r="E176" s="227" t="s">
        <v>33</v>
      </c>
      <c r="F176" s="228" t="s">
        <v>170</v>
      </c>
      <c r="G176" s="225"/>
      <c r="H176" s="227" t="s">
        <v>33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138</v>
      </c>
      <c r="AU176" s="234" t="s">
        <v>88</v>
      </c>
      <c r="AV176" s="13" t="s">
        <v>86</v>
      </c>
      <c r="AW176" s="13" t="s">
        <v>40</v>
      </c>
      <c r="AX176" s="13" t="s">
        <v>78</v>
      </c>
      <c r="AY176" s="234" t="s">
        <v>127</v>
      </c>
    </row>
    <row r="177" s="13" customFormat="1">
      <c r="A177" s="13"/>
      <c r="B177" s="224"/>
      <c r="C177" s="225"/>
      <c r="D177" s="226" t="s">
        <v>138</v>
      </c>
      <c r="E177" s="227" t="s">
        <v>33</v>
      </c>
      <c r="F177" s="228" t="s">
        <v>171</v>
      </c>
      <c r="G177" s="225"/>
      <c r="H177" s="227" t="s">
        <v>33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138</v>
      </c>
      <c r="AU177" s="234" t="s">
        <v>88</v>
      </c>
      <c r="AV177" s="13" t="s">
        <v>86</v>
      </c>
      <c r="AW177" s="13" t="s">
        <v>40</v>
      </c>
      <c r="AX177" s="13" t="s">
        <v>78</v>
      </c>
      <c r="AY177" s="234" t="s">
        <v>127</v>
      </c>
    </row>
    <row r="178" s="14" customFormat="1">
      <c r="A178" s="14"/>
      <c r="B178" s="235"/>
      <c r="C178" s="236"/>
      <c r="D178" s="226" t="s">
        <v>138</v>
      </c>
      <c r="E178" s="237" t="s">
        <v>33</v>
      </c>
      <c r="F178" s="238" t="s">
        <v>172</v>
      </c>
      <c r="G178" s="236"/>
      <c r="H178" s="239">
        <v>169.15000000000001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138</v>
      </c>
      <c r="AU178" s="245" t="s">
        <v>88</v>
      </c>
      <c r="AV178" s="14" t="s">
        <v>88</v>
      </c>
      <c r="AW178" s="14" t="s">
        <v>40</v>
      </c>
      <c r="AX178" s="14" t="s">
        <v>78</v>
      </c>
      <c r="AY178" s="245" t="s">
        <v>127</v>
      </c>
    </row>
    <row r="179" s="13" customFormat="1">
      <c r="A179" s="13"/>
      <c r="B179" s="224"/>
      <c r="C179" s="225"/>
      <c r="D179" s="226" t="s">
        <v>138</v>
      </c>
      <c r="E179" s="227" t="s">
        <v>33</v>
      </c>
      <c r="F179" s="228" t="s">
        <v>173</v>
      </c>
      <c r="G179" s="225"/>
      <c r="H179" s="227" t="s">
        <v>33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138</v>
      </c>
      <c r="AU179" s="234" t="s">
        <v>88</v>
      </c>
      <c r="AV179" s="13" t="s">
        <v>86</v>
      </c>
      <c r="AW179" s="13" t="s">
        <v>40</v>
      </c>
      <c r="AX179" s="13" t="s">
        <v>78</v>
      </c>
      <c r="AY179" s="234" t="s">
        <v>127</v>
      </c>
    </row>
    <row r="180" s="14" customFormat="1">
      <c r="A180" s="14"/>
      <c r="B180" s="235"/>
      <c r="C180" s="236"/>
      <c r="D180" s="226" t="s">
        <v>138</v>
      </c>
      <c r="E180" s="237" t="s">
        <v>33</v>
      </c>
      <c r="F180" s="238" t="s">
        <v>174</v>
      </c>
      <c r="G180" s="236"/>
      <c r="H180" s="239">
        <v>300.05000000000001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138</v>
      </c>
      <c r="AU180" s="245" t="s">
        <v>88</v>
      </c>
      <c r="AV180" s="14" t="s">
        <v>88</v>
      </c>
      <c r="AW180" s="14" t="s">
        <v>40</v>
      </c>
      <c r="AX180" s="14" t="s">
        <v>78</v>
      </c>
      <c r="AY180" s="245" t="s">
        <v>127</v>
      </c>
    </row>
    <row r="181" s="13" customFormat="1">
      <c r="A181" s="13"/>
      <c r="B181" s="224"/>
      <c r="C181" s="225"/>
      <c r="D181" s="226" t="s">
        <v>138</v>
      </c>
      <c r="E181" s="227" t="s">
        <v>33</v>
      </c>
      <c r="F181" s="228" t="s">
        <v>175</v>
      </c>
      <c r="G181" s="225"/>
      <c r="H181" s="227" t="s">
        <v>33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138</v>
      </c>
      <c r="AU181" s="234" t="s">
        <v>88</v>
      </c>
      <c r="AV181" s="13" t="s">
        <v>86</v>
      </c>
      <c r="AW181" s="13" t="s">
        <v>40</v>
      </c>
      <c r="AX181" s="13" t="s">
        <v>78</v>
      </c>
      <c r="AY181" s="234" t="s">
        <v>127</v>
      </c>
    </row>
    <row r="182" s="14" customFormat="1">
      <c r="A182" s="14"/>
      <c r="B182" s="235"/>
      <c r="C182" s="236"/>
      <c r="D182" s="226" t="s">
        <v>138</v>
      </c>
      <c r="E182" s="237" t="s">
        <v>33</v>
      </c>
      <c r="F182" s="238" t="s">
        <v>176</v>
      </c>
      <c r="G182" s="236"/>
      <c r="H182" s="239">
        <v>121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138</v>
      </c>
      <c r="AU182" s="245" t="s">
        <v>88</v>
      </c>
      <c r="AV182" s="14" t="s">
        <v>88</v>
      </c>
      <c r="AW182" s="14" t="s">
        <v>40</v>
      </c>
      <c r="AX182" s="14" t="s">
        <v>78</v>
      </c>
      <c r="AY182" s="245" t="s">
        <v>127</v>
      </c>
    </row>
    <row r="183" s="13" customFormat="1">
      <c r="A183" s="13"/>
      <c r="B183" s="224"/>
      <c r="C183" s="225"/>
      <c r="D183" s="226" t="s">
        <v>138</v>
      </c>
      <c r="E183" s="227" t="s">
        <v>33</v>
      </c>
      <c r="F183" s="228" t="s">
        <v>177</v>
      </c>
      <c r="G183" s="225"/>
      <c r="H183" s="227" t="s">
        <v>33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138</v>
      </c>
      <c r="AU183" s="234" t="s">
        <v>88</v>
      </c>
      <c r="AV183" s="13" t="s">
        <v>86</v>
      </c>
      <c r="AW183" s="13" t="s">
        <v>40</v>
      </c>
      <c r="AX183" s="13" t="s">
        <v>78</v>
      </c>
      <c r="AY183" s="234" t="s">
        <v>127</v>
      </c>
    </row>
    <row r="184" s="14" customFormat="1">
      <c r="A184" s="14"/>
      <c r="B184" s="235"/>
      <c r="C184" s="236"/>
      <c r="D184" s="226" t="s">
        <v>138</v>
      </c>
      <c r="E184" s="237" t="s">
        <v>33</v>
      </c>
      <c r="F184" s="238" t="s">
        <v>178</v>
      </c>
      <c r="G184" s="236"/>
      <c r="H184" s="239">
        <v>65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138</v>
      </c>
      <c r="AU184" s="245" t="s">
        <v>88</v>
      </c>
      <c r="AV184" s="14" t="s">
        <v>88</v>
      </c>
      <c r="AW184" s="14" t="s">
        <v>40</v>
      </c>
      <c r="AX184" s="14" t="s">
        <v>78</v>
      </c>
      <c r="AY184" s="245" t="s">
        <v>127</v>
      </c>
    </row>
    <row r="185" s="13" customFormat="1">
      <c r="A185" s="13"/>
      <c r="B185" s="224"/>
      <c r="C185" s="225"/>
      <c r="D185" s="226" t="s">
        <v>138</v>
      </c>
      <c r="E185" s="227" t="s">
        <v>33</v>
      </c>
      <c r="F185" s="228" t="s">
        <v>179</v>
      </c>
      <c r="G185" s="225"/>
      <c r="H185" s="227" t="s">
        <v>33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138</v>
      </c>
      <c r="AU185" s="234" t="s">
        <v>88</v>
      </c>
      <c r="AV185" s="13" t="s">
        <v>86</v>
      </c>
      <c r="AW185" s="13" t="s">
        <v>40</v>
      </c>
      <c r="AX185" s="13" t="s">
        <v>78</v>
      </c>
      <c r="AY185" s="234" t="s">
        <v>127</v>
      </c>
    </row>
    <row r="186" s="14" customFormat="1">
      <c r="A186" s="14"/>
      <c r="B186" s="235"/>
      <c r="C186" s="236"/>
      <c r="D186" s="226" t="s">
        <v>138</v>
      </c>
      <c r="E186" s="237" t="s">
        <v>33</v>
      </c>
      <c r="F186" s="238" t="s">
        <v>180</v>
      </c>
      <c r="G186" s="236"/>
      <c r="H186" s="239">
        <v>102.59999999999999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138</v>
      </c>
      <c r="AU186" s="245" t="s">
        <v>88</v>
      </c>
      <c r="AV186" s="14" t="s">
        <v>88</v>
      </c>
      <c r="AW186" s="14" t="s">
        <v>40</v>
      </c>
      <c r="AX186" s="14" t="s">
        <v>78</v>
      </c>
      <c r="AY186" s="245" t="s">
        <v>127</v>
      </c>
    </row>
    <row r="187" s="15" customFormat="1">
      <c r="A187" s="15"/>
      <c r="B187" s="246"/>
      <c r="C187" s="247"/>
      <c r="D187" s="226" t="s">
        <v>138</v>
      </c>
      <c r="E187" s="248" t="s">
        <v>33</v>
      </c>
      <c r="F187" s="249" t="s">
        <v>150</v>
      </c>
      <c r="G187" s="247"/>
      <c r="H187" s="250">
        <v>757.79999999999995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138</v>
      </c>
      <c r="AU187" s="256" t="s">
        <v>88</v>
      </c>
      <c r="AV187" s="15" t="s">
        <v>134</v>
      </c>
      <c r="AW187" s="15" t="s">
        <v>40</v>
      </c>
      <c r="AX187" s="15" t="s">
        <v>86</v>
      </c>
      <c r="AY187" s="256" t="s">
        <v>127</v>
      </c>
    </row>
    <row r="188" s="14" customFormat="1">
      <c r="A188" s="14"/>
      <c r="B188" s="235"/>
      <c r="C188" s="236"/>
      <c r="D188" s="226" t="s">
        <v>138</v>
      </c>
      <c r="E188" s="236"/>
      <c r="F188" s="238" t="s">
        <v>212</v>
      </c>
      <c r="G188" s="236"/>
      <c r="H188" s="239">
        <v>1439.8199999999999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138</v>
      </c>
      <c r="AU188" s="245" t="s">
        <v>88</v>
      </c>
      <c r="AV188" s="14" t="s">
        <v>88</v>
      </c>
      <c r="AW188" s="14" t="s">
        <v>4</v>
      </c>
      <c r="AX188" s="14" t="s">
        <v>86</v>
      </c>
      <c r="AY188" s="245" t="s">
        <v>127</v>
      </c>
    </row>
    <row r="189" s="2" customFormat="1" ht="16.5" customHeight="1">
      <c r="A189" s="40"/>
      <c r="B189" s="41"/>
      <c r="C189" s="206" t="s">
        <v>213</v>
      </c>
      <c r="D189" s="206" t="s">
        <v>129</v>
      </c>
      <c r="E189" s="207" t="s">
        <v>214</v>
      </c>
      <c r="F189" s="208" t="s">
        <v>215</v>
      </c>
      <c r="G189" s="209" t="s">
        <v>132</v>
      </c>
      <c r="H189" s="210">
        <v>2651</v>
      </c>
      <c r="I189" s="211"/>
      <c r="J189" s="212">
        <f>ROUND(I189*H189,2)</f>
        <v>0</v>
      </c>
      <c r="K189" s="208" t="s">
        <v>133</v>
      </c>
      <c r="L189" s="46"/>
      <c r="M189" s="213" t="s">
        <v>33</v>
      </c>
      <c r="N189" s="214" t="s">
        <v>49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134</v>
      </c>
      <c r="AT189" s="217" t="s">
        <v>129</v>
      </c>
      <c r="AU189" s="217" t="s">
        <v>88</v>
      </c>
      <c r="AY189" s="18" t="s">
        <v>127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8" t="s">
        <v>86</v>
      </c>
      <c r="BK189" s="218">
        <f>ROUND(I189*H189,2)</f>
        <v>0</v>
      </c>
      <c r="BL189" s="18" t="s">
        <v>134</v>
      </c>
      <c r="BM189" s="217" t="s">
        <v>216</v>
      </c>
    </row>
    <row r="190" s="2" customFormat="1">
      <c r="A190" s="40"/>
      <c r="B190" s="41"/>
      <c r="C190" s="42"/>
      <c r="D190" s="219" t="s">
        <v>136</v>
      </c>
      <c r="E190" s="42"/>
      <c r="F190" s="220" t="s">
        <v>217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136</v>
      </c>
      <c r="AU190" s="18" t="s">
        <v>88</v>
      </c>
    </row>
    <row r="191" s="13" customFormat="1">
      <c r="A191" s="13"/>
      <c r="B191" s="224"/>
      <c r="C191" s="225"/>
      <c r="D191" s="226" t="s">
        <v>138</v>
      </c>
      <c r="E191" s="227" t="s">
        <v>33</v>
      </c>
      <c r="F191" s="228" t="s">
        <v>218</v>
      </c>
      <c r="G191" s="225"/>
      <c r="H191" s="227" t="s">
        <v>33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138</v>
      </c>
      <c r="AU191" s="234" t="s">
        <v>88</v>
      </c>
      <c r="AV191" s="13" t="s">
        <v>86</v>
      </c>
      <c r="AW191" s="13" t="s">
        <v>40</v>
      </c>
      <c r="AX191" s="13" t="s">
        <v>78</v>
      </c>
      <c r="AY191" s="234" t="s">
        <v>127</v>
      </c>
    </row>
    <row r="192" s="14" customFormat="1">
      <c r="A192" s="14"/>
      <c r="B192" s="235"/>
      <c r="C192" s="236"/>
      <c r="D192" s="226" t="s">
        <v>138</v>
      </c>
      <c r="E192" s="237" t="s">
        <v>33</v>
      </c>
      <c r="F192" s="238" t="s">
        <v>219</v>
      </c>
      <c r="G192" s="236"/>
      <c r="H192" s="239">
        <v>2541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138</v>
      </c>
      <c r="AU192" s="245" t="s">
        <v>88</v>
      </c>
      <c r="AV192" s="14" t="s">
        <v>88</v>
      </c>
      <c r="AW192" s="14" t="s">
        <v>40</v>
      </c>
      <c r="AX192" s="14" t="s">
        <v>78</v>
      </c>
      <c r="AY192" s="245" t="s">
        <v>127</v>
      </c>
    </row>
    <row r="193" s="13" customFormat="1">
      <c r="A193" s="13"/>
      <c r="B193" s="224"/>
      <c r="C193" s="225"/>
      <c r="D193" s="226" t="s">
        <v>138</v>
      </c>
      <c r="E193" s="227" t="s">
        <v>33</v>
      </c>
      <c r="F193" s="228" t="s">
        <v>148</v>
      </c>
      <c r="G193" s="225"/>
      <c r="H193" s="227" t="s">
        <v>33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138</v>
      </c>
      <c r="AU193" s="234" t="s">
        <v>88</v>
      </c>
      <c r="AV193" s="13" t="s">
        <v>86</v>
      </c>
      <c r="AW193" s="13" t="s">
        <v>40</v>
      </c>
      <c r="AX193" s="13" t="s">
        <v>78</v>
      </c>
      <c r="AY193" s="234" t="s">
        <v>127</v>
      </c>
    </row>
    <row r="194" s="14" customFormat="1">
      <c r="A194" s="14"/>
      <c r="B194" s="235"/>
      <c r="C194" s="236"/>
      <c r="D194" s="226" t="s">
        <v>138</v>
      </c>
      <c r="E194" s="237" t="s">
        <v>33</v>
      </c>
      <c r="F194" s="238" t="s">
        <v>220</v>
      </c>
      <c r="G194" s="236"/>
      <c r="H194" s="239">
        <v>110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138</v>
      </c>
      <c r="AU194" s="245" t="s">
        <v>88</v>
      </c>
      <c r="AV194" s="14" t="s">
        <v>88</v>
      </c>
      <c r="AW194" s="14" t="s">
        <v>40</v>
      </c>
      <c r="AX194" s="14" t="s">
        <v>78</v>
      </c>
      <c r="AY194" s="245" t="s">
        <v>127</v>
      </c>
    </row>
    <row r="195" s="15" customFormat="1">
      <c r="A195" s="15"/>
      <c r="B195" s="246"/>
      <c r="C195" s="247"/>
      <c r="D195" s="226" t="s">
        <v>138</v>
      </c>
      <c r="E195" s="248" t="s">
        <v>33</v>
      </c>
      <c r="F195" s="249" t="s">
        <v>150</v>
      </c>
      <c r="G195" s="247"/>
      <c r="H195" s="250">
        <v>2651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6" t="s">
        <v>138</v>
      </c>
      <c r="AU195" s="256" t="s">
        <v>88</v>
      </c>
      <c r="AV195" s="15" t="s">
        <v>134</v>
      </c>
      <c r="AW195" s="15" t="s">
        <v>40</v>
      </c>
      <c r="AX195" s="15" t="s">
        <v>86</v>
      </c>
      <c r="AY195" s="256" t="s">
        <v>127</v>
      </c>
    </row>
    <row r="196" s="2" customFormat="1" ht="24.15" customHeight="1">
      <c r="A196" s="40"/>
      <c r="B196" s="41"/>
      <c r="C196" s="206" t="s">
        <v>221</v>
      </c>
      <c r="D196" s="206" t="s">
        <v>129</v>
      </c>
      <c r="E196" s="207" t="s">
        <v>222</v>
      </c>
      <c r="F196" s="208" t="s">
        <v>223</v>
      </c>
      <c r="G196" s="209" t="s">
        <v>132</v>
      </c>
      <c r="H196" s="210">
        <v>1925</v>
      </c>
      <c r="I196" s="211"/>
      <c r="J196" s="212">
        <f>ROUND(I196*H196,2)</f>
        <v>0</v>
      </c>
      <c r="K196" s="208" t="s">
        <v>133</v>
      </c>
      <c r="L196" s="46"/>
      <c r="M196" s="213" t="s">
        <v>33</v>
      </c>
      <c r="N196" s="214" t="s">
        <v>49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134</v>
      </c>
      <c r="AT196" s="217" t="s">
        <v>129</v>
      </c>
      <c r="AU196" s="217" t="s">
        <v>88</v>
      </c>
      <c r="AY196" s="18" t="s">
        <v>127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86</v>
      </c>
      <c r="BK196" s="218">
        <f>ROUND(I196*H196,2)</f>
        <v>0</v>
      </c>
      <c r="BL196" s="18" t="s">
        <v>134</v>
      </c>
      <c r="BM196" s="217" t="s">
        <v>224</v>
      </c>
    </row>
    <row r="197" s="2" customFormat="1">
      <c r="A197" s="40"/>
      <c r="B197" s="41"/>
      <c r="C197" s="42"/>
      <c r="D197" s="219" t="s">
        <v>136</v>
      </c>
      <c r="E197" s="42"/>
      <c r="F197" s="220" t="s">
        <v>225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136</v>
      </c>
      <c r="AU197" s="18" t="s">
        <v>88</v>
      </c>
    </row>
    <row r="198" s="13" customFormat="1">
      <c r="A198" s="13"/>
      <c r="B198" s="224"/>
      <c r="C198" s="225"/>
      <c r="D198" s="226" t="s">
        <v>138</v>
      </c>
      <c r="E198" s="227" t="s">
        <v>33</v>
      </c>
      <c r="F198" s="228" t="s">
        <v>226</v>
      </c>
      <c r="G198" s="225"/>
      <c r="H198" s="227" t="s">
        <v>33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138</v>
      </c>
      <c r="AU198" s="234" t="s">
        <v>88</v>
      </c>
      <c r="AV198" s="13" t="s">
        <v>86</v>
      </c>
      <c r="AW198" s="13" t="s">
        <v>40</v>
      </c>
      <c r="AX198" s="13" t="s">
        <v>78</v>
      </c>
      <c r="AY198" s="234" t="s">
        <v>127</v>
      </c>
    </row>
    <row r="199" s="14" customFormat="1">
      <c r="A199" s="14"/>
      <c r="B199" s="235"/>
      <c r="C199" s="236"/>
      <c r="D199" s="226" t="s">
        <v>138</v>
      </c>
      <c r="E199" s="237" t="s">
        <v>33</v>
      </c>
      <c r="F199" s="238" t="s">
        <v>227</v>
      </c>
      <c r="G199" s="236"/>
      <c r="H199" s="239">
        <v>550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138</v>
      </c>
      <c r="AU199" s="245" t="s">
        <v>88</v>
      </c>
      <c r="AV199" s="14" t="s">
        <v>88</v>
      </c>
      <c r="AW199" s="14" t="s">
        <v>40</v>
      </c>
      <c r="AX199" s="14" t="s">
        <v>78</v>
      </c>
      <c r="AY199" s="245" t="s">
        <v>127</v>
      </c>
    </row>
    <row r="200" s="13" customFormat="1">
      <c r="A200" s="13"/>
      <c r="B200" s="224"/>
      <c r="C200" s="225"/>
      <c r="D200" s="226" t="s">
        <v>138</v>
      </c>
      <c r="E200" s="227" t="s">
        <v>33</v>
      </c>
      <c r="F200" s="228" t="s">
        <v>228</v>
      </c>
      <c r="G200" s="225"/>
      <c r="H200" s="227" t="s">
        <v>33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138</v>
      </c>
      <c r="AU200" s="234" t="s">
        <v>88</v>
      </c>
      <c r="AV200" s="13" t="s">
        <v>86</v>
      </c>
      <c r="AW200" s="13" t="s">
        <v>40</v>
      </c>
      <c r="AX200" s="13" t="s">
        <v>78</v>
      </c>
      <c r="AY200" s="234" t="s">
        <v>127</v>
      </c>
    </row>
    <row r="201" s="14" customFormat="1">
      <c r="A201" s="14"/>
      <c r="B201" s="235"/>
      <c r="C201" s="236"/>
      <c r="D201" s="226" t="s">
        <v>138</v>
      </c>
      <c r="E201" s="237" t="s">
        <v>33</v>
      </c>
      <c r="F201" s="238" t="s">
        <v>229</v>
      </c>
      <c r="G201" s="236"/>
      <c r="H201" s="239">
        <v>1375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138</v>
      </c>
      <c r="AU201" s="245" t="s">
        <v>88</v>
      </c>
      <c r="AV201" s="14" t="s">
        <v>88</v>
      </c>
      <c r="AW201" s="14" t="s">
        <v>40</v>
      </c>
      <c r="AX201" s="14" t="s">
        <v>78</v>
      </c>
      <c r="AY201" s="245" t="s">
        <v>127</v>
      </c>
    </row>
    <row r="202" s="15" customFormat="1">
      <c r="A202" s="15"/>
      <c r="B202" s="246"/>
      <c r="C202" s="247"/>
      <c r="D202" s="226" t="s">
        <v>138</v>
      </c>
      <c r="E202" s="248" t="s">
        <v>33</v>
      </c>
      <c r="F202" s="249" t="s">
        <v>150</v>
      </c>
      <c r="G202" s="247"/>
      <c r="H202" s="250">
        <v>1925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6" t="s">
        <v>138</v>
      </c>
      <c r="AU202" s="256" t="s">
        <v>88</v>
      </c>
      <c r="AV202" s="15" t="s">
        <v>134</v>
      </c>
      <c r="AW202" s="15" t="s">
        <v>40</v>
      </c>
      <c r="AX202" s="15" t="s">
        <v>86</v>
      </c>
      <c r="AY202" s="256" t="s">
        <v>127</v>
      </c>
    </row>
    <row r="203" s="2" customFormat="1" ht="21.75" customHeight="1">
      <c r="A203" s="40"/>
      <c r="B203" s="41"/>
      <c r="C203" s="206" t="s">
        <v>230</v>
      </c>
      <c r="D203" s="206" t="s">
        <v>129</v>
      </c>
      <c r="E203" s="207" t="s">
        <v>231</v>
      </c>
      <c r="F203" s="208" t="s">
        <v>232</v>
      </c>
      <c r="G203" s="209" t="s">
        <v>132</v>
      </c>
      <c r="H203" s="210">
        <v>2651</v>
      </c>
      <c r="I203" s="211"/>
      <c r="J203" s="212">
        <f>ROUND(I203*H203,2)</f>
        <v>0</v>
      </c>
      <c r="K203" s="208" t="s">
        <v>133</v>
      </c>
      <c r="L203" s="46"/>
      <c r="M203" s="213" t="s">
        <v>33</v>
      </c>
      <c r="N203" s="214" t="s">
        <v>49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134</v>
      </c>
      <c r="AT203" s="217" t="s">
        <v>129</v>
      </c>
      <c r="AU203" s="217" t="s">
        <v>88</v>
      </c>
      <c r="AY203" s="18" t="s">
        <v>127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86</v>
      </c>
      <c r="BK203" s="218">
        <f>ROUND(I203*H203,2)</f>
        <v>0</v>
      </c>
      <c r="BL203" s="18" t="s">
        <v>134</v>
      </c>
      <c r="BM203" s="217" t="s">
        <v>233</v>
      </c>
    </row>
    <row r="204" s="2" customFormat="1">
      <c r="A204" s="40"/>
      <c r="B204" s="41"/>
      <c r="C204" s="42"/>
      <c r="D204" s="219" t="s">
        <v>136</v>
      </c>
      <c r="E204" s="42"/>
      <c r="F204" s="220" t="s">
        <v>234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136</v>
      </c>
      <c r="AU204" s="18" t="s">
        <v>88</v>
      </c>
    </row>
    <row r="205" s="13" customFormat="1">
      <c r="A205" s="13"/>
      <c r="B205" s="224"/>
      <c r="C205" s="225"/>
      <c r="D205" s="226" t="s">
        <v>138</v>
      </c>
      <c r="E205" s="227" t="s">
        <v>33</v>
      </c>
      <c r="F205" s="228" t="s">
        <v>218</v>
      </c>
      <c r="G205" s="225"/>
      <c r="H205" s="227" t="s">
        <v>33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138</v>
      </c>
      <c r="AU205" s="234" t="s">
        <v>88</v>
      </c>
      <c r="AV205" s="13" t="s">
        <v>86</v>
      </c>
      <c r="AW205" s="13" t="s">
        <v>40</v>
      </c>
      <c r="AX205" s="13" t="s">
        <v>78</v>
      </c>
      <c r="AY205" s="234" t="s">
        <v>127</v>
      </c>
    </row>
    <row r="206" s="14" customFormat="1">
      <c r="A206" s="14"/>
      <c r="B206" s="235"/>
      <c r="C206" s="236"/>
      <c r="D206" s="226" t="s">
        <v>138</v>
      </c>
      <c r="E206" s="237" t="s">
        <v>33</v>
      </c>
      <c r="F206" s="238" t="s">
        <v>219</v>
      </c>
      <c r="G206" s="236"/>
      <c r="H206" s="239">
        <v>2541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138</v>
      </c>
      <c r="AU206" s="245" t="s">
        <v>88</v>
      </c>
      <c r="AV206" s="14" t="s">
        <v>88</v>
      </c>
      <c r="AW206" s="14" t="s">
        <v>40</v>
      </c>
      <c r="AX206" s="14" t="s">
        <v>78</v>
      </c>
      <c r="AY206" s="245" t="s">
        <v>127</v>
      </c>
    </row>
    <row r="207" s="13" customFormat="1">
      <c r="A207" s="13"/>
      <c r="B207" s="224"/>
      <c r="C207" s="225"/>
      <c r="D207" s="226" t="s">
        <v>138</v>
      </c>
      <c r="E207" s="227" t="s">
        <v>33</v>
      </c>
      <c r="F207" s="228" t="s">
        <v>148</v>
      </c>
      <c r="G207" s="225"/>
      <c r="H207" s="227" t="s">
        <v>33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138</v>
      </c>
      <c r="AU207" s="234" t="s">
        <v>88</v>
      </c>
      <c r="AV207" s="13" t="s">
        <v>86</v>
      </c>
      <c r="AW207" s="13" t="s">
        <v>40</v>
      </c>
      <c r="AX207" s="13" t="s">
        <v>78</v>
      </c>
      <c r="AY207" s="234" t="s">
        <v>127</v>
      </c>
    </row>
    <row r="208" s="14" customFormat="1">
      <c r="A208" s="14"/>
      <c r="B208" s="235"/>
      <c r="C208" s="236"/>
      <c r="D208" s="226" t="s">
        <v>138</v>
      </c>
      <c r="E208" s="237" t="s">
        <v>33</v>
      </c>
      <c r="F208" s="238" t="s">
        <v>220</v>
      </c>
      <c r="G208" s="236"/>
      <c r="H208" s="239">
        <v>110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138</v>
      </c>
      <c r="AU208" s="245" t="s">
        <v>88</v>
      </c>
      <c r="AV208" s="14" t="s">
        <v>88</v>
      </c>
      <c r="AW208" s="14" t="s">
        <v>40</v>
      </c>
      <c r="AX208" s="14" t="s">
        <v>78</v>
      </c>
      <c r="AY208" s="245" t="s">
        <v>127</v>
      </c>
    </row>
    <row r="209" s="15" customFormat="1">
      <c r="A209" s="15"/>
      <c r="B209" s="246"/>
      <c r="C209" s="247"/>
      <c r="D209" s="226" t="s">
        <v>138</v>
      </c>
      <c r="E209" s="248" t="s">
        <v>33</v>
      </c>
      <c r="F209" s="249" t="s">
        <v>150</v>
      </c>
      <c r="G209" s="247"/>
      <c r="H209" s="250">
        <v>2651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6" t="s">
        <v>138</v>
      </c>
      <c r="AU209" s="256" t="s">
        <v>88</v>
      </c>
      <c r="AV209" s="15" t="s">
        <v>134</v>
      </c>
      <c r="AW209" s="15" t="s">
        <v>40</v>
      </c>
      <c r="AX209" s="15" t="s">
        <v>86</v>
      </c>
      <c r="AY209" s="256" t="s">
        <v>127</v>
      </c>
    </row>
    <row r="210" s="2" customFormat="1" ht="24.15" customHeight="1">
      <c r="A210" s="40"/>
      <c r="B210" s="41"/>
      <c r="C210" s="206" t="s">
        <v>235</v>
      </c>
      <c r="D210" s="206" t="s">
        <v>129</v>
      </c>
      <c r="E210" s="207" t="s">
        <v>236</v>
      </c>
      <c r="F210" s="208" t="s">
        <v>237</v>
      </c>
      <c r="G210" s="209" t="s">
        <v>132</v>
      </c>
      <c r="H210" s="210">
        <v>1387.5</v>
      </c>
      <c r="I210" s="211"/>
      <c r="J210" s="212">
        <f>ROUND(I210*H210,2)</f>
        <v>0</v>
      </c>
      <c r="K210" s="208" t="s">
        <v>133</v>
      </c>
      <c r="L210" s="46"/>
      <c r="M210" s="213" t="s">
        <v>33</v>
      </c>
      <c r="N210" s="214" t="s">
        <v>49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134</v>
      </c>
      <c r="AT210" s="217" t="s">
        <v>129</v>
      </c>
      <c r="AU210" s="217" t="s">
        <v>88</v>
      </c>
      <c r="AY210" s="18" t="s">
        <v>127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86</v>
      </c>
      <c r="BK210" s="218">
        <f>ROUND(I210*H210,2)</f>
        <v>0</v>
      </c>
      <c r="BL210" s="18" t="s">
        <v>134</v>
      </c>
      <c r="BM210" s="217" t="s">
        <v>238</v>
      </c>
    </row>
    <row r="211" s="2" customFormat="1">
      <c r="A211" s="40"/>
      <c r="B211" s="41"/>
      <c r="C211" s="42"/>
      <c r="D211" s="219" t="s">
        <v>136</v>
      </c>
      <c r="E211" s="42"/>
      <c r="F211" s="220" t="s">
        <v>239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136</v>
      </c>
      <c r="AU211" s="18" t="s">
        <v>88</v>
      </c>
    </row>
    <row r="212" s="13" customFormat="1">
      <c r="A212" s="13"/>
      <c r="B212" s="224"/>
      <c r="C212" s="225"/>
      <c r="D212" s="226" t="s">
        <v>138</v>
      </c>
      <c r="E212" s="227" t="s">
        <v>33</v>
      </c>
      <c r="F212" s="228" t="s">
        <v>240</v>
      </c>
      <c r="G212" s="225"/>
      <c r="H212" s="227" t="s">
        <v>33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138</v>
      </c>
      <c r="AU212" s="234" t="s">
        <v>88</v>
      </c>
      <c r="AV212" s="13" t="s">
        <v>86</v>
      </c>
      <c r="AW212" s="13" t="s">
        <v>40</v>
      </c>
      <c r="AX212" s="13" t="s">
        <v>78</v>
      </c>
      <c r="AY212" s="234" t="s">
        <v>127</v>
      </c>
    </row>
    <row r="213" s="14" customFormat="1">
      <c r="A213" s="14"/>
      <c r="B213" s="235"/>
      <c r="C213" s="236"/>
      <c r="D213" s="226" t="s">
        <v>138</v>
      </c>
      <c r="E213" s="237" t="s">
        <v>33</v>
      </c>
      <c r="F213" s="238" t="s">
        <v>241</v>
      </c>
      <c r="G213" s="236"/>
      <c r="H213" s="239">
        <v>1387.5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138</v>
      </c>
      <c r="AU213" s="245" t="s">
        <v>88</v>
      </c>
      <c r="AV213" s="14" t="s">
        <v>88</v>
      </c>
      <c r="AW213" s="14" t="s">
        <v>40</v>
      </c>
      <c r="AX213" s="14" t="s">
        <v>86</v>
      </c>
      <c r="AY213" s="245" t="s">
        <v>127</v>
      </c>
    </row>
    <row r="214" s="2" customFormat="1" ht="16.5" customHeight="1">
      <c r="A214" s="40"/>
      <c r="B214" s="41"/>
      <c r="C214" s="257" t="s">
        <v>8</v>
      </c>
      <c r="D214" s="257" t="s">
        <v>242</v>
      </c>
      <c r="E214" s="258" t="s">
        <v>243</v>
      </c>
      <c r="F214" s="259" t="s">
        <v>244</v>
      </c>
      <c r="G214" s="260" t="s">
        <v>208</v>
      </c>
      <c r="H214" s="261">
        <v>731.5</v>
      </c>
      <c r="I214" s="262"/>
      <c r="J214" s="263">
        <f>ROUND(I214*H214,2)</f>
        <v>0</v>
      </c>
      <c r="K214" s="259" t="s">
        <v>133</v>
      </c>
      <c r="L214" s="264"/>
      <c r="M214" s="265" t="s">
        <v>33</v>
      </c>
      <c r="N214" s="266" t="s">
        <v>49</v>
      </c>
      <c r="O214" s="86"/>
      <c r="P214" s="215">
        <f>O214*H214</f>
        <v>0</v>
      </c>
      <c r="Q214" s="215">
        <v>1</v>
      </c>
      <c r="R214" s="215">
        <f>Q214*H214</f>
        <v>731.5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194</v>
      </c>
      <c r="AT214" s="217" t="s">
        <v>242</v>
      </c>
      <c r="AU214" s="217" t="s">
        <v>88</v>
      </c>
      <c r="AY214" s="18" t="s">
        <v>127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86</v>
      </c>
      <c r="BK214" s="218">
        <f>ROUND(I214*H214,2)</f>
        <v>0</v>
      </c>
      <c r="BL214" s="18" t="s">
        <v>134</v>
      </c>
      <c r="BM214" s="217" t="s">
        <v>245</v>
      </c>
    </row>
    <row r="215" s="13" customFormat="1">
      <c r="A215" s="13"/>
      <c r="B215" s="224"/>
      <c r="C215" s="225"/>
      <c r="D215" s="226" t="s">
        <v>138</v>
      </c>
      <c r="E215" s="227" t="s">
        <v>33</v>
      </c>
      <c r="F215" s="228" t="s">
        <v>211</v>
      </c>
      <c r="G215" s="225"/>
      <c r="H215" s="227" t="s">
        <v>33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138</v>
      </c>
      <c r="AU215" s="234" t="s">
        <v>88</v>
      </c>
      <c r="AV215" s="13" t="s">
        <v>86</v>
      </c>
      <c r="AW215" s="13" t="s">
        <v>40</v>
      </c>
      <c r="AX215" s="13" t="s">
        <v>78</v>
      </c>
      <c r="AY215" s="234" t="s">
        <v>127</v>
      </c>
    </row>
    <row r="216" s="13" customFormat="1">
      <c r="A216" s="13"/>
      <c r="B216" s="224"/>
      <c r="C216" s="225"/>
      <c r="D216" s="226" t="s">
        <v>138</v>
      </c>
      <c r="E216" s="227" t="s">
        <v>33</v>
      </c>
      <c r="F216" s="228" t="s">
        <v>246</v>
      </c>
      <c r="G216" s="225"/>
      <c r="H216" s="227" t="s">
        <v>33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138</v>
      </c>
      <c r="AU216" s="234" t="s">
        <v>88</v>
      </c>
      <c r="AV216" s="13" t="s">
        <v>86</v>
      </c>
      <c r="AW216" s="13" t="s">
        <v>40</v>
      </c>
      <c r="AX216" s="13" t="s">
        <v>78</v>
      </c>
      <c r="AY216" s="234" t="s">
        <v>127</v>
      </c>
    </row>
    <row r="217" s="13" customFormat="1">
      <c r="A217" s="13"/>
      <c r="B217" s="224"/>
      <c r="C217" s="225"/>
      <c r="D217" s="226" t="s">
        <v>138</v>
      </c>
      <c r="E217" s="227" t="s">
        <v>33</v>
      </c>
      <c r="F217" s="228" t="s">
        <v>226</v>
      </c>
      <c r="G217" s="225"/>
      <c r="H217" s="227" t="s">
        <v>33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138</v>
      </c>
      <c r="AU217" s="234" t="s">
        <v>88</v>
      </c>
      <c r="AV217" s="13" t="s">
        <v>86</v>
      </c>
      <c r="AW217" s="13" t="s">
        <v>40</v>
      </c>
      <c r="AX217" s="13" t="s">
        <v>78</v>
      </c>
      <c r="AY217" s="234" t="s">
        <v>127</v>
      </c>
    </row>
    <row r="218" s="14" customFormat="1">
      <c r="A218" s="14"/>
      <c r="B218" s="235"/>
      <c r="C218" s="236"/>
      <c r="D218" s="226" t="s">
        <v>138</v>
      </c>
      <c r="E218" s="237" t="s">
        <v>33</v>
      </c>
      <c r="F218" s="238" t="s">
        <v>247</v>
      </c>
      <c r="G218" s="236"/>
      <c r="H218" s="239">
        <v>110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138</v>
      </c>
      <c r="AU218" s="245" t="s">
        <v>88</v>
      </c>
      <c r="AV218" s="14" t="s">
        <v>88</v>
      </c>
      <c r="AW218" s="14" t="s">
        <v>40</v>
      </c>
      <c r="AX218" s="14" t="s">
        <v>78</v>
      </c>
      <c r="AY218" s="245" t="s">
        <v>127</v>
      </c>
    </row>
    <row r="219" s="13" customFormat="1">
      <c r="A219" s="13"/>
      <c r="B219" s="224"/>
      <c r="C219" s="225"/>
      <c r="D219" s="226" t="s">
        <v>138</v>
      </c>
      <c r="E219" s="227" t="s">
        <v>33</v>
      </c>
      <c r="F219" s="228" t="s">
        <v>248</v>
      </c>
      <c r="G219" s="225"/>
      <c r="H219" s="227" t="s">
        <v>33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138</v>
      </c>
      <c r="AU219" s="234" t="s">
        <v>88</v>
      </c>
      <c r="AV219" s="13" t="s">
        <v>86</v>
      </c>
      <c r="AW219" s="13" t="s">
        <v>40</v>
      </c>
      <c r="AX219" s="13" t="s">
        <v>78</v>
      </c>
      <c r="AY219" s="234" t="s">
        <v>127</v>
      </c>
    </row>
    <row r="220" s="14" customFormat="1">
      <c r="A220" s="14"/>
      <c r="B220" s="235"/>
      <c r="C220" s="236"/>
      <c r="D220" s="226" t="s">
        <v>138</v>
      </c>
      <c r="E220" s="237" t="s">
        <v>33</v>
      </c>
      <c r="F220" s="238" t="s">
        <v>249</v>
      </c>
      <c r="G220" s="236"/>
      <c r="H220" s="239">
        <v>275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138</v>
      </c>
      <c r="AU220" s="245" t="s">
        <v>88</v>
      </c>
      <c r="AV220" s="14" t="s">
        <v>88</v>
      </c>
      <c r="AW220" s="14" t="s">
        <v>40</v>
      </c>
      <c r="AX220" s="14" t="s">
        <v>78</v>
      </c>
      <c r="AY220" s="245" t="s">
        <v>127</v>
      </c>
    </row>
    <row r="221" s="15" customFormat="1">
      <c r="A221" s="15"/>
      <c r="B221" s="246"/>
      <c r="C221" s="247"/>
      <c r="D221" s="226" t="s">
        <v>138</v>
      </c>
      <c r="E221" s="248" t="s">
        <v>33</v>
      </c>
      <c r="F221" s="249" t="s">
        <v>150</v>
      </c>
      <c r="G221" s="247"/>
      <c r="H221" s="250">
        <v>385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138</v>
      </c>
      <c r="AU221" s="256" t="s">
        <v>88</v>
      </c>
      <c r="AV221" s="15" t="s">
        <v>134</v>
      </c>
      <c r="AW221" s="15" t="s">
        <v>40</v>
      </c>
      <c r="AX221" s="15" t="s">
        <v>86</v>
      </c>
      <c r="AY221" s="256" t="s">
        <v>127</v>
      </c>
    </row>
    <row r="222" s="14" customFormat="1">
      <c r="A222" s="14"/>
      <c r="B222" s="235"/>
      <c r="C222" s="236"/>
      <c r="D222" s="226" t="s">
        <v>138</v>
      </c>
      <c r="E222" s="236"/>
      <c r="F222" s="238" t="s">
        <v>250</v>
      </c>
      <c r="G222" s="236"/>
      <c r="H222" s="239">
        <v>731.5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138</v>
      </c>
      <c r="AU222" s="245" t="s">
        <v>88</v>
      </c>
      <c r="AV222" s="14" t="s">
        <v>88</v>
      </c>
      <c r="AW222" s="14" t="s">
        <v>4</v>
      </c>
      <c r="AX222" s="14" t="s">
        <v>86</v>
      </c>
      <c r="AY222" s="245" t="s">
        <v>127</v>
      </c>
    </row>
    <row r="223" s="2" customFormat="1" ht="16.5" customHeight="1">
      <c r="A223" s="40"/>
      <c r="B223" s="41"/>
      <c r="C223" s="206" t="s">
        <v>251</v>
      </c>
      <c r="D223" s="206" t="s">
        <v>129</v>
      </c>
      <c r="E223" s="207" t="s">
        <v>252</v>
      </c>
      <c r="F223" s="208" t="s">
        <v>253</v>
      </c>
      <c r="G223" s="209" t="s">
        <v>132</v>
      </c>
      <c r="H223" s="210">
        <v>2637.5</v>
      </c>
      <c r="I223" s="211"/>
      <c r="J223" s="212">
        <f>ROUND(I223*H223,2)</f>
        <v>0</v>
      </c>
      <c r="K223" s="208" t="s">
        <v>133</v>
      </c>
      <c r="L223" s="46"/>
      <c r="M223" s="213" t="s">
        <v>33</v>
      </c>
      <c r="N223" s="214" t="s">
        <v>49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134</v>
      </c>
      <c r="AT223" s="217" t="s">
        <v>129</v>
      </c>
      <c r="AU223" s="217" t="s">
        <v>88</v>
      </c>
      <c r="AY223" s="18" t="s">
        <v>127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86</v>
      </c>
      <c r="BK223" s="218">
        <f>ROUND(I223*H223,2)</f>
        <v>0</v>
      </c>
      <c r="BL223" s="18" t="s">
        <v>134</v>
      </c>
      <c r="BM223" s="217" t="s">
        <v>254</v>
      </c>
    </row>
    <row r="224" s="2" customFormat="1">
      <c r="A224" s="40"/>
      <c r="B224" s="41"/>
      <c r="C224" s="42"/>
      <c r="D224" s="219" t="s">
        <v>136</v>
      </c>
      <c r="E224" s="42"/>
      <c r="F224" s="220" t="s">
        <v>255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136</v>
      </c>
      <c r="AU224" s="18" t="s">
        <v>88</v>
      </c>
    </row>
    <row r="225" s="13" customFormat="1">
      <c r="A225" s="13"/>
      <c r="B225" s="224"/>
      <c r="C225" s="225"/>
      <c r="D225" s="226" t="s">
        <v>138</v>
      </c>
      <c r="E225" s="227" t="s">
        <v>33</v>
      </c>
      <c r="F225" s="228" t="s">
        <v>256</v>
      </c>
      <c r="G225" s="225"/>
      <c r="H225" s="227" t="s">
        <v>33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138</v>
      </c>
      <c r="AU225" s="234" t="s">
        <v>88</v>
      </c>
      <c r="AV225" s="13" t="s">
        <v>86</v>
      </c>
      <c r="AW225" s="13" t="s">
        <v>40</v>
      </c>
      <c r="AX225" s="13" t="s">
        <v>78</v>
      </c>
      <c r="AY225" s="234" t="s">
        <v>127</v>
      </c>
    </row>
    <row r="226" s="13" customFormat="1">
      <c r="A226" s="13"/>
      <c r="B226" s="224"/>
      <c r="C226" s="225"/>
      <c r="D226" s="226" t="s">
        <v>138</v>
      </c>
      <c r="E226" s="227" t="s">
        <v>33</v>
      </c>
      <c r="F226" s="228" t="s">
        <v>226</v>
      </c>
      <c r="G226" s="225"/>
      <c r="H226" s="227" t="s">
        <v>33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138</v>
      </c>
      <c r="AU226" s="234" t="s">
        <v>88</v>
      </c>
      <c r="AV226" s="13" t="s">
        <v>86</v>
      </c>
      <c r="AW226" s="13" t="s">
        <v>40</v>
      </c>
      <c r="AX226" s="13" t="s">
        <v>78</v>
      </c>
      <c r="AY226" s="234" t="s">
        <v>127</v>
      </c>
    </row>
    <row r="227" s="14" customFormat="1">
      <c r="A227" s="14"/>
      <c r="B227" s="235"/>
      <c r="C227" s="236"/>
      <c r="D227" s="226" t="s">
        <v>138</v>
      </c>
      <c r="E227" s="237" t="s">
        <v>33</v>
      </c>
      <c r="F227" s="238" t="s">
        <v>257</v>
      </c>
      <c r="G227" s="236"/>
      <c r="H227" s="239">
        <v>1100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138</v>
      </c>
      <c r="AU227" s="245" t="s">
        <v>88</v>
      </c>
      <c r="AV227" s="14" t="s">
        <v>88</v>
      </c>
      <c r="AW227" s="14" t="s">
        <v>40</v>
      </c>
      <c r="AX227" s="14" t="s">
        <v>78</v>
      </c>
      <c r="AY227" s="245" t="s">
        <v>127</v>
      </c>
    </row>
    <row r="228" s="13" customFormat="1">
      <c r="A228" s="13"/>
      <c r="B228" s="224"/>
      <c r="C228" s="225"/>
      <c r="D228" s="226" t="s">
        <v>138</v>
      </c>
      <c r="E228" s="227" t="s">
        <v>33</v>
      </c>
      <c r="F228" s="228" t="s">
        <v>258</v>
      </c>
      <c r="G228" s="225"/>
      <c r="H228" s="227" t="s">
        <v>33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138</v>
      </c>
      <c r="AU228" s="234" t="s">
        <v>88</v>
      </c>
      <c r="AV228" s="13" t="s">
        <v>86</v>
      </c>
      <c r="AW228" s="13" t="s">
        <v>40</v>
      </c>
      <c r="AX228" s="13" t="s">
        <v>78</v>
      </c>
      <c r="AY228" s="234" t="s">
        <v>127</v>
      </c>
    </row>
    <row r="229" s="14" customFormat="1">
      <c r="A229" s="14"/>
      <c r="B229" s="235"/>
      <c r="C229" s="236"/>
      <c r="D229" s="226" t="s">
        <v>138</v>
      </c>
      <c r="E229" s="237" t="s">
        <v>33</v>
      </c>
      <c r="F229" s="238" t="s">
        <v>241</v>
      </c>
      <c r="G229" s="236"/>
      <c r="H229" s="239">
        <v>1387.5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138</v>
      </c>
      <c r="AU229" s="245" t="s">
        <v>88</v>
      </c>
      <c r="AV229" s="14" t="s">
        <v>88</v>
      </c>
      <c r="AW229" s="14" t="s">
        <v>40</v>
      </c>
      <c r="AX229" s="14" t="s">
        <v>78</v>
      </c>
      <c r="AY229" s="245" t="s">
        <v>127</v>
      </c>
    </row>
    <row r="230" s="13" customFormat="1">
      <c r="A230" s="13"/>
      <c r="B230" s="224"/>
      <c r="C230" s="225"/>
      <c r="D230" s="226" t="s">
        <v>138</v>
      </c>
      <c r="E230" s="227" t="s">
        <v>33</v>
      </c>
      <c r="F230" s="228" t="s">
        <v>259</v>
      </c>
      <c r="G230" s="225"/>
      <c r="H230" s="227" t="s">
        <v>33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138</v>
      </c>
      <c r="AU230" s="234" t="s">
        <v>88</v>
      </c>
      <c r="AV230" s="13" t="s">
        <v>86</v>
      </c>
      <c r="AW230" s="13" t="s">
        <v>40</v>
      </c>
      <c r="AX230" s="13" t="s">
        <v>78</v>
      </c>
      <c r="AY230" s="234" t="s">
        <v>127</v>
      </c>
    </row>
    <row r="231" s="14" customFormat="1">
      <c r="A231" s="14"/>
      <c r="B231" s="235"/>
      <c r="C231" s="236"/>
      <c r="D231" s="226" t="s">
        <v>138</v>
      </c>
      <c r="E231" s="237" t="s">
        <v>33</v>
      </c>
      <c r="F231" s="238" t="s">
        <v>260</v>
      </c>
      <c r="G231" s="236"/>
      <c r="H231" s="239">
        <v>150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138</v>
      </c>
      <c r="AU231" s="245" t="s">
        <v>88</v>
      </c>
      <c r="AV231" s="14" t="s">
        <v>88</v>
      </c>
      <c r="AW231" s="14" t="s">
        <v>40</v>
      </c>
      <c r="AX231" s="14" t="s">
        <v>78</v>
      </c>
      <c r="AY231" s="245" t="s">
        <v>127</v>
      </c>
    </row>
    <row r="232" s="15" customFormat="1">
      <c r="A232" s="15"/>
      <c r="B232" s="246"/>
      <c r="C232" s="247"/>
      <c r="D232" s="226" t="s">
        <v>138</v>
      </c>
      <c r="E232" s="248" t="s">
        <v>33</v>
      </c>
      <c r="F232" s="249" t="s">
        <v>150</v>
      </c>
      <c r="G232" s="247"/>
      <c r="H232" s="250">
        <v>2637.5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138</v>
      </c>
      <c r="AU232" s="256" t="s">
        <v>88</v>
      </c>
      <c r="AV232" s="15" t="s">
        <v>134</v>
      </c>
      <c r="AW232" s="15" t="s">
        <v>40</v>
      </c>
      <c r="AX232" s="15" t="s">
        <v>86</v>
      </c>
      <c r="AY232" s="256" t="s">
        <v>127</v>
      </c>
    </row>
    <row r="233" s="2" customFormat="1" ht="16.5" customHeight="1">
      <c r="A233" s="40"/>
      <c r="B233" s="41"/>
      <c r="C233" s="206" t="s">
        <v>261</v>
      </c>
      <c r="D233" s="206" t="s">
        <v>129</v>
      </c>
      <c r="E233" s="207" t="s">
        <v>262</v>
      </c>
      <c r="F233" s="208" t="s">
        <v>263</v>
      </c>
      <c r="G233" s="209" t="s">
        <v>132</v>
      </c>
      <c r="H233" s="210">
        <v>2637.5</v>
      </c>
      <c r="I233" s="211"/>
      <c r="J233" s="212">
        <f>ROUND(I233*H233,2)</f>
        <v>0</v>
      </c>
      <c r="K233" s="208" t="s">
        <v>133</v>
      </c>
      <c r="L233" s="46"/>
      <c r="M233" s="213" t="s">
        <v>33</v>
      </c>
      <c r="N233" s="214" t="s">
        <v>49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134</v>
      </c>
      <c r="AT233" s="217" t="s">
        <v>129</v>
      </c>
      <c r="AU233" s="217" t="s">
        <v>88</v>
      </c>
      <c r="AY233" s="18" t="s">
        <v>127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86</v>
      </c>
      <c r="BK233" s="218">
        <f>ROUND(I233*H233,2)</f>
        <v>0</v>
      </c>
      <c r="BL233" s="18" t="s">
        <v>134</v>
      </c>
      <c r="BM233" s="217" t="s">
        <v>264</v>
      </c>
    </row>
    <row r="234" s="2" customFormat="1">
      <c r="A234" s="40"/>
      <c r="B234" s="41"/>
      <c r="C234" s="42"/>
      <c r="D234" s="219" t="s">
        <v>136</v>
      </c>
      <c r="E234" s="42"/>
      <c r="F234" s="220" t="s">
        <v>265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136</v>
      </c>
      <c r="AU234" s="18" t="s">
        <v>88</v>
      </c>
    </row>
    <row r="235" s="13" customFormat="1">
      <c r="A235" s="13"/>
      <c r="B235" s="224"/>
      <c r="C235" s="225"/>
      <c r="D235" s="226" t="s">
        <v>138</v>
      </c>
      <c r="E235" s="227" t="s">
        <v>33</v>
      </c>
      <c r="F235" s="228" t="s">
        <v>256</v>
      </c>
      <c r="G235" s="225"/>
      <c r="H235" s="227" t="s">
        <v>33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138</v>
      </c>
      <c r="AU235" s="234" t="s">
        <v>88</v>
      </c>
      <c r="AV235" s="13" t="s">
        <v>86</v>
      </c>
      <c r="AW235" s="13" t="s">
        <v>40</v>
      </c>
      <c r="AX235" s="13" t="s">
        <v>78</v>
      </c>
      <c r="AY235" s="234" t="s">
        <v>127</v>
      </c>
    </row>
    <row r="236" s="13" customFormat="1">
      <c r="A236" s="13"/>
      <c r="B236" s="224"/>
      <c r="C236" s="225"/>
      <c r="D236" s="226" t="s">
        <v>138</v>
      </c>
      <c r="E236" s="227" t="s">
        <v>33</v>
      </c>
      <c r="F236" s="228" t="s">
        <v>226</v>
      </c>
      <c r="G236" s="225"/>
      <c r="H236" s="227" t="s">
        <v>33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138</v>
      </c>
      <c r="AU236" s="234" t="s">
        <v>88</v>
      </c>
      <c r="AV236" s="13" t="s">
        <v>86</v>
      </c>
      <c r="AW236" s="13" t="s">
        <v>40</v>
      </c>
      <c r="AX236" s="13" t="s">
        <v>78</v>
      </c>
      <c r="AY236" s="234" t="s">
        <v>127</v>
      </c>
    </row>
    <row r="237" s="14" customFormat="1">
      <c r="A237" s="14"/>
      <c r="B237" s="235"/>
      <c r="C237" s="236"/>
      <c r="D237" s="226" t="s">
        <v>138</v>
      </c>
      <c r="E237" s="237" t="s">
        <v>33</v>
      </c>
      <c r="F237" s="238" t="s">
        <v>257</v>
      </c>
      <c r="G237" s="236"/>
      <c r="H237" s="239">
        <v>1100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138</v>
      </c>
      <c r="AU237" s="245" t="s">
        <v>88</v>
      </c>
      <c r="AV237" s="14" t="s">
        <v>88</v>
      </c>
      <c r="AW237" s="14" t="s">
        <v>40</v>
      </c>
      <c r="AX237" s="14" t="s">
        <v>78</v>
      </c>
      <c r="AY237" s="245" t="s">
        <v>127</v>
      </c>
    </row>
    <row r="238" s="13" customFormat="1">
      <c r="A238" s="13"/>
      <c r="B238" s="224"/>
      <c r="C238" s="225"/>
      <c r="D238" s="226" t="s">
        <v>138</v>
      </c>
      <c r="E238" s="227" t="s">
        <v>33</v>
      </c>
      <c r="F238" s="228" t="s">
        <v>258</v>
      </c>
      <c r="G238" s="225"/>
      <c r="H238" s="227" t="s">
        <v>33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138</v>
      </c>
      <c r="AU238" s="234" t="s">
        <v>88</v>
      </c>
      <c r="AV238" s="13" t="s">
        <v>86</v>
      </c>
      <c r="AW238" s="13" t="s">
        <v>40</v>
      </c>
      <c r="AX238" s="13" t="s">
        <v>78</v>
      </c>
      <c r="AY238" s="234" t="s">
        <v>127</v>
      </c>
    </row>
    <row r="239" s="14" customFormat="1">
      <c r="A239" s="14"/>
      <c r="B239" s="235"/>
      <c r="C239" s="236"/>
      <c r="D239" s="226" t="s">
        <v>138</v>
      </c>
      <c r="E239" s="237" t="s">
        <v>33</v>
      </c>
      <c r="F239" s="238" t="s">
        <v>241</v>
      </c>
      <c r="G239" s="236"/>
      <c r="H239" s="239">
        <v>1387.5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138</v>
      </c>
      <c r="AU239" s="245" t="s">
        <v>88</v>
      </c>
      <c r="AV239" s="14" t="s">
        <v>88</v>
      </c>
      <c r="AW239" s="14" t="s">
        <v>40</v>
      </c>
      <c r="AX239" s="14" t="s">
        <v>78</v>
      </c>
      <c r="AY239" s="245" t="s">
        <v>127</v>
      </c>
    </row>
    <row r="240" s="13" customFormat="1">
      <c r="A240" s="13"/>
      <c r="B240" s="224"/>
      <c r="C240" s="225"/>
      <c r="D240" s="226" t="s">
        <v>138</v>
      </c>
      <c r="E240" s="227" t="s">
        <v>33</v>
      </c>
      <c r="F240" s="228" t="s">
        <v>259</v>
      </c>
      <c r="G240" s="225"/>
      <c r="H240" s="227" t="s">
        <v>33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138</v>
      </c>
      <c r="AU240" s="234" t="s">
        <v>88</v>
      </c>
      <c r="AV240" s="13" t="s">
        <v>86</v>
      </c>
      <c r="AW240" s="13" t="s">
        <v>40</v>
      </c>
      <c r="AX240" s="13" t="s">
        <v>78</v>
      </c>
      <c r="AY240" s="234" t="s">
        <v>127</v>
      </c>
    </row>
    <row r="241" s="14" customFormat="1">
      <c r="A241" s="14"/>
      <c r="B241" s="235"/>
      <c r="C241" s="236"/>
      <c r="D241" s="226" t="s">
        <v>138</v>
      </c>
      <c r="E241" s="237" t="s">
        <v>33</v>
      </c>
      <c r="F241" s="238" t="s">
        <v>260</v>
      </c>
      <c r="G241" s="236"/>
      <c r="H241" s="239">
        <v>150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138</v>
      </c>
      <c r="AU241" s="245" t="s">
        <v>88</v>
      </c>
      <c r="AV241" s="14" t="s">
        <v>88</v>
      </c>
      <c r="AW241" s="14" t="s">
        <v>40</v>
      </c>
      <c r="AX241" s="14" t="s">
        <v>78</v>
      </c>
      <c r="AY241" s="245" t="s">
        <v>127</v>
      </c>
    </row>
    <row r="242" s="15" customFormat="1">
      <c r="A242" s="15"/>
      <c r="B242" s="246"/>
      <c r="C242" s="247"/>
      <c r="D242" s="226" t="s">
        <v>138</v>
      </c>
      <c r="E242" s="248" t="s">
        <v>33</v>
      </c>
      <c r="F242" s="249" t="s">
        <v>150</v>
      </c>
      <c r="G242" s="247"/>
      <c r="H242" s="250">
        <v>2637.5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6" t="s">
        <v>138</v>
      </c>
      <c r="AU242" s="256" t="s">
        <v>88</v>
      </c>
      <c r="AV242" s="15" t="s">
        <v>134</v>
      </c>
      <c r="AW242" s="15" t="s">
        <v>40</v>
      </c>
      <c r="AX242" s="15" t="s">
        <v>86</v>
      </c>
      <c r="AY242" s="256" t="s">
        <v>127</v>
      </c>
    </row>
    <row r="243" s="2" customFormat="1" ht="16.5" customHeight="1">
      <c r="A243" s="40"/>
      <c r="B243" s="41"/>
      <c r="C243" s="206" t="s">
        <v>266</v>
      </c>
      <c r="D243" s="206" t="s">
        <v>129</v>
      </c>
      <c r="E243" s="207" t="s">
        <v>267</v>
      </c>
      <c r="F243" s="208" t="s">
        <v>268</v>
      </c>
      <c r="G243" s="209" t="s">
        <v>132</v>
      </c>
      <c r="H243" s="210">
        <v>2637.5</v>
      </c>
      <c r="I243" s="211"/>
      <c r="J243" s="212">
        <f>ROUND(I243*H243,2)</f>
        <v>0</v>
      </c>
      <c r="K243" s="208" t="s">
        <v>133</v>
      </c>
      <c r="L243" s="46"/>
      <c r="M243" s="213" t="s">
        <v>33</v>
      </c>
      <c r="N243" s="214" t="s">
        <v>49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134</v>
      </c>
      <c r="AT243" s="217" t="s">
        <v>129</v>
      </c>
      <c r="AU243" s="217" t="s">
        <v>88</v>
      </c>
      <c r="AY243" s="18" t="s">
        <v>127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86</v>
      </c>
      <c r="BK243" s="218">
        <f>ROUND(I243*H243,2)</f>
        <v>0</v>
      </c>
      <c r="BL243" s="18" t="s">
        <v>134</v>
      </c>
      <c r="BM243" s="217" t="s">
        <v>269</v>
      </c>
    </row>
    <row r="244" s="2" customFormat="1">
      <c r="A244" s="40"/>
      <c r="B244" s="41"/>
      <c r="C244" s="42"/>
      <c r="D244" s="219" t="s">
        <v>136</v>
      </c>
      <c r="E244" s="42"/>
      <c r="F244" s="220" t="s">
        <v>270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136</v>
      </c>
      <c r="AU244" s="18" t="s">
        <v>88</v>
      </c>
    </row>
    <row r="245" s="2" customFormat="1">
      <c r="A245" s="40"/>
      <c r="B245" s="41"/>
      <c r="C245" s="42"/>
      <c r="D245" s="226" t="s">
        <v>271</v>
      </c>
      <c r="E245" s="42"/>
      <c r="F245" s="267" t="s">
        <v>272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8" t="s">
        <v>271</v>
      </c>
      <c r="AU245" s="18" t="s">
        <v>88</v>
      </c>
    </row>
    <row r="246" s="13" customFormat="1">
      <c r="A246" s="13"/>
      <c r="B246" s="224"/>
      <c r="C246" s="225"/>
      <c r="D246" s="226" t="s">
        <v>138</v>
      </c>
      <c r="E246" s="227" t="s">
        <v>33</v>
      </c>
      <c r="F246" s="228" t="s">
        <v>256</v>
      </c>
      <c r="G246" s="225"/>
      <c r="H246" s="227" t="s">
        <v>33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138</v>
      </c>
      <c r="AU246" s="234" t="s">
        <v>88</v>
      </c>
      <c r="AV246" s="13" t="s">
        <v>86</v>
      </c>
      <c r="AW246" s="13" t="s">
        <v>40</v>
      </c>
      <c r="AX246" s="13" t="s">
        <v>78</v>
      </c>
      <c r="AY246" s="234" t="s">
        <v>127</v>
      </c>
    </row>
    <row r="247" s="13" customFormat="1">
      <c r="A247" s="13"/>
      <c r="B247" s="224"/>
      <c r="C247" s="225"/>
      <c r="D247" s="226" t="s">
        <v>138</v>
      </c>
      <c r="E247" s="227" t="s">
        <v>33</v>
      </c>
      <c r="F247" s="228" t="s">
        <v>226</v>
      </c>
      <c r="G247" s="225"/>
      <c r="H247" s="227" t="s">
        <v>33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138</v>
      </c>
      <c r="AU247" s="234" t="s">
        <v>88</v>
      </c>
      <c r="AV247" s="13" t="s">
        <v>86</v>
      </c>
      <c r="AW247" s="13" t="s">
        <v>40</v>
      </c>
      <c r="AX247" s="13" t="s">
        <v>78</v>
      </c>
      <c r="AY247" s="234" t="s">
        <v>127</v>
      </c>
    </row>
    <row r="248" s="14" customFormat="1">
      <c r="A248" s="14"/>
      <c r="B248" s="235"/>
      <c r="C248" s="236"/>
      <c r="D248" s="226" t="s">
        <v>138</v>
      </c>
      <c r="E248" s="237" t="s">
        <v>33</v>
      </c>
      <c r="F248" s="238" t="s">
        <v>257</v>
      </c>
      <c r="G248" s="236"/>
      <c r="H248" s="239">
        <v>1100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138</v>
      </c>
      <c r="AU248" s="245" t="s">
        <v>88</v>
      </c>
      <c r="AV248" s="14" t="s">
        <v>88</v>
      </c>
      <c r="AW248" s="14" t="s">
        <v>40</v>
      </c>
      <c r="AX248" s="14" t="s">
        <v>78</v>
      </c>
      <c r="AY248" s="245" t="s">
        <v>127</v>
      </c>
    </row>
    <row r="249" s="13" customFormat="1">
      <c r="A249" s="13"/>
      <c r="B249" s="224"/>
      <c r="C249" s="225"/>
      <c r="D249" s="226" t="s">
        <v>138</v>
      </c>
      <c r="E249" s="227" t="s">
        <v>33</v>
      </c>
      <c r="F249" s="228" t="s">
        <v>258</v>
      </c>
      <c r="G249" s="225"/>
      <c r="H249" s="227" t="s">
        <v>33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138</v>
      </c>
      <c r="AU249" s="234" t="s">
        <v>88</v>
      </c>
      <c r="AV249" s="13" t="s">
        <v>86</v>
      </c>
      <c r="AW249" s="13" t="s">
        <v>40</v>
      </c>
      <c r="AX249" s="13" t="s">
        <v>78</v>
      </c>
      <c r="AY249" s="234" t="s">
        <v>127</v>
      </c>
    </row>
    <row r="250" s="14" customFormat="1">
      <c r="A250" s="14"/>
      <c r="B250" s="235"/>
      <c r="C250" s="236"/>
      <c r="D250" s="226" t="s">
        <v>138</v>
      </c>
      <c r="E250" s="237" t="s">
        <v>33</v>
      </c>
      <c r="F250" s="238" t="s">
        <v>241</v>
      </c>
      <c r="G250" s="236"/>
      <c r="H250" s="239">
        <v>1387.5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138</v>
      </c>
      <c r="AU250" s="245" t="s">
        <v>88</v>
      </c>
      <c r="AV250" s="14" t="s">
        <v>88</v>
      </c>
      <c r="AW250" s="14" t="s">
        <v>40</v>
      </c>
      <c r="AX250" s="14" t="s">
        <v>78</v>
      </c>
      <c r="AY250" s="245" t="s">
        <v>127</v>
      </c>
    </row>
    <row r="251" s="13" customFormat="1">
      <c r="A251" s="13"/>
      <c r="B251" s="224"/>
      <c r="C251" s="225"/>
      <c r="D251" s="226" t="s">
        <v>138</v>
      </c>
      <c r="E251" s="227" t="s">
        <v>33</v>
      </c>
      <c r="F251" s="228" t="s">
        <v>259</v>
      </c>
      <c r="G251" s="225"/>
      <c r="H251" s="227" t="s">
        <v>33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138</v>
      </c>
      <c r="AU251" s="234" t="s">
        <v>88</v>
      </c>
      <c r="AV251" s="13" t="s">
        <v>86</v>
      </c>
      <c r="AW251" s="13" t="s">
        <v>40</v>
      </c>
      <c r="AX251" s="13" t="s">
        <v>78</v>
      </c>
      <c r="AY251" s="234" t="s">
        <v>127</v>
      </c>
    </row>
    <row r="252" s="14" customFormat="1">
      <c r="A252" s="14"/>
      <c r="B252" s="235"/>
      <c r="C252" s="236"/>
      <c r="D252" s="226" t="s">
        <v>138</v>
      </c>
      <c r="E252" s="237" t="s">
        <v>33</v>
      </c>
      <c r="F252" s="238" t="s">
        <v>260</v>
      </c>
      <c r="G252" s="236"/>
      <c r="H252" s="239">
        <v>150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138</v>
      </c>
      <c r="AU252" s="245" t="s">
        <v>88</v>
      </c>
      <c r="AV252" s="14" t="s">
        <v>88</v>
      </c>
      <c r="AW252" s="14" t="s">
        <v>40</v>
      </c>
      <c r="AX252" s="14" t="s">
        <v>78</v>
      </c>
      <c r="AY252" s="245" t="s">
        <v>127</v>
      </c>
    </row>
    <row r="253" s="15" customFormat="1">
      <c r="A253" s="15"/>
      <c r="B253" s="246"/>
      <c r="C253" s="247"/>
      <c r="D253" s="226" t="s">
        <v>138</v>
      </c>
      <c r="E253" s="248" t="s">
        <v>33</v>
      </c>
      <c r="F253" s="249" t="s">
        <v>150</v>
      </c>
      <c r="G253" s="247"/>
      <c r="H253" s="250">
        <v>2637.5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6" t="s">
        <v>138</v>
      </c>
      <c r="AU253" s="256" t="s">
        <v>88</v>
      </c>
      <c r="AV253" s="15" t="s">
        <v>134</v>
      </c>
      <c r="AW253" s="15" t="s">
        <v>40</v>
      </c>
      <c r="AX253" s="15" t="s">
        <v>86</v>
      </c>
      <c r="AY253" s="256" t="s">
        <v>127</v>
      </c>
    </row>
    <row r="254" s="2" customFormat="1" ht="24.15" customHeight="1">
      <c r="A254" s="40"/>
      <c r="B254" s="41"/>
      <c r="C254" s="206" t="s">
        <v>273</v>
      </c>
      <c r="D254" s="206" t="s">
        <v>129</v>
      </c>
      <c r="E254" s="207" t="s">
        <v>274</v>
      </c>
      <c r="F254" s="208" t="s">
        <v>275</v>
      </c>
      <c r="G254" s="209" t="s">
        <v>132</v>
      </c>
      <c r="H254" s="210">
        <v>2637.5</v>
      </c>
      <c r="I254" s="211"/>
      <c r="J254" s="212">
        <f>ROUND(I254*H254,2)</f>
        <v>0</v>
      </c>
      <c r="K254" s="208" t="s">
        <v>133</v>
      </c>
      <c r="L254" s="46"/>
      <c r="M254" s="213" t="s">
        <v>33</v>
      </c>
      <c r="N254" s="214" t="s">
        <v>49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134</v>
      </c>
      <c r="AT254" s="217" t="s">
        <v>129</v>
      </c>
      <c r="AU254" s="217" t="s">
        <v>88</v>
      </c>
      <c r="AY254" s="18" t="s">
        <v>127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86</v>
      </c>
      <c r="BK254" s="218">
        <f>ROUND(I254*H254,2)</f>
        <v>0</v>
      </c>
      <c r="BL254" s="18" t="s">
        <v>134</v>
      </c>
      <c r="BM254" s="217" t="s">
        <v>276</v>
      </c>
    </row>
    <row r="255" s="2" customFormat="1">
      <c r="A255" s="40"/>
      <c r="B255" s="41"/>
      <c r="C255" s="42"/>
      <c r="D255" s="219" t="s">
        <v>136</v>
      </c>
      <c r="E255" s="42"/>
      <c r="F255" s="220" t="s">
        <v>277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136</v>
      </c>
      <c r="AU255" s="18" t="s">
        <v>88</v>
      </c>
    </row>
    <row r="256" s="13" customFormat="1">
      <c r="A256" s="13"/>
      <c r="B256" s="224"/>
      <c r="C256" s="225"/>
      <c r="D256" s="226" t="s">
        <v>138</v>
      </c>
      <c r="E256" s="227" t="s">
        <v>33</v>
      </c>
      <c r="F256" s="228" t="s">
        <v>256</v>
      </c>
      <c r="G256" s="225"/>
      <c r="H256" s="227" t="s">
        <v>33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138</v>
      </c>
      <c r="AU256" s="234" t="s">
        <v>88</v>
      </c>
      <c r="AV256" s="13" t="s">
        <v>86</v>
      </c>
      <c r="AW256" s="13" t="s">
        <v>40</v>
      </c>
      <c r="AX256" s="13" t="s">
        <v>78</v>
      </c>
      <c r="AY256" s="234" t="s">
        <v>127</v>
      </c>
    </row>
    <row r="257" s="13" customFormat="1">
      <c r="A257" s="13"/>
      <c r="B257" s="224"/>
      <c r="C257" s="225"/>
      <c r="D257" s="226" t="s">
        <v>138</v>
      </c>
      <c r="E257" s="227" t="s">
        <v>33</v>
      </c>
      <c r="F257" s="228" t="s">
        <v>226</v>
      </c>
      <c r="G257" s="225"/>
      <c r="H257" s="227" t="s">
        <v>33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138</v>
      </c>
      <c r="AU257" s="234" t="s">
        <v>88</v>
      </c>
      <c r="AV257" s="13" t="s">
        <v>86</v>
      </c>
      <c r="AW257" s="13" t="s">
        <v>40</v>
      </c>
      <c r="AX257" s="13" t="s">
        <v>78</v>
      </c>
      <c r="AY257" s="234" t="s">
        <v>127</v>
      </c>
    </row>
    <row r="258" s="14" customFormat="1">
      <c r="A258" s="14"/>
      <c r="B258" s="235"/>
      <c r="C258" s="236"/>
      <c r="D258" s="226" t="s">
        <v>138</v>
      </c>
      <c r="E258" s="237" t="s">
        <v>33</v>
      </c>
      <c r="F258" s="238" t="s">
        <v>257</v>
      </c>
      <c r="G258" s="236"/>
      <c r="H258" s="239">
        <v>1100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138</v>
      </c>
      <c r="AU258" s="245" t="s">
        <v>88</v>
      </c>
      <c r="AV258" s="14" t="s">
        <v>88</v>
      </c>
      <c r="AW258" s="14" t="s">
        <v>40</v>
      </c>
      <c r="AX258" s="14" t="s">
        <v>78</v>
      </c>
      <c r="AY258" s="245" t="s">
        <v>127</v>
      </c>
    </row>
    <row r="259" s="13" customFormat="1">
      <c r="A259" s="13"/>
      <c r="B259" s="224"/>
      <c r="C259" s="225"/>
      <c r="D259" s="226" t="s">
        <v>138</v>
      </c>
      <c r="E259" s="227" t="s">
        <v>33</v>
      </c>
      <c r="F259" s="228" t="s">
        <v>258</v>
      </c>
      <c r="G259" s="225"/>
      <c r="H259" s="227" t="s">
        <v>33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138</v>
      </c>
      <c r="AU259" s="234" t="s">
        <v>88</v>
      </c>
      <c r="AV259" s="13" t="s">
        <v>86</v>
      </c>
      <c r="AW259" s="13" t="s">
        <v>40</v>
      </c>
      <c r="AX259" s="13" t="s">
        <v>78</v>
      </c>
      <c r="AY259" s="234" t="s">
        <v>127</v>
      </c>
    </row>
    <row r="260" s="14" customFormat="1">
      <c r="A260" s="14"/>
      <c r="B260" s="235"/>
      <c r="C260" s="236"/>
      <c r="D260" s="226" t="s">
        <v>138</v>
      </c>
      <c r="E260" s="237" t="s">
        <v>33</v>
      </c>
      <c r="F260" s="238" t="s">
        <v>241</v>
      </c>
      <c r="G260" s="236"/>
      <c r="H260" s="239">
        <v>1387.5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138</v>
      </c>
      <c r="AU260" s="245" t="s">
        <v>88</v>
      </c>
      <c r="AV260" s="14" t="s">
        <v>88</v>
      </c>
      <c r="AW260" s="14" t="s">
        <v>40</v>
      </c>
      <c r="AX260" s="14" t="s">
        <v>78</v>
      </c>
      <c r="AY260" s="245" t="s">
        <v>127</v>
      </c>
    </row>
    <row r="261" s="13" customFormat="1">
      <c r="A261" s="13"/>
      <c r="B261" s="224"/>
      <c r="C261" s="225"/>
      <c r="D261" s="226" t="s">
        <v>138</v>
      </c>
      <c r="E261" s="227" t="s">
        <v>33</v>
      </c>
      <c r="F261" s="228" t="s">
        <v>259</v>
      </c>
      <c r="G261" s="225"/>
      <c r="H261" s="227" t="s">
        <v>33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138</v>
      </c>
      <c r="AU261" s="234" t="s">
        <v>88</v>
      </c>
      <c r="AV261" s="13" t="s">
        <v>86</v>
      </c>
      <c r="AW261" s="13" t="s">
        <v>40</v>
      </c>
      <c r="AX261" s="13" t="s">
        <v>78</v>
      </c>
      <c r="AY261" s="234" t="s">
        <v>127</v>
      </c>
    </row>
    <row r="262" s="14" customFormat="1">
      <c r="A262" s="14"/>
      <c r="B262" s="235"/>
      <c r="C262" s="236"/>
      <c r="D262" s="226" t="s">
        <v>138</v>
      </c>
      <c r="E262" s="237" t="s">
        <v>33</v>
      </c>
      <c r="F262" s="238" t="s">
        <v>260</v>
      </c>
      <c r="G262" s="236"/>
      <c r="H262" s="239">
        <v>150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138</v>
      </c>
      <c r="AU262" s="245" t="s">
        <v>88</v>
      </c>
      <c r="AV262" s="14" t="s">
        <v>88</v>
      </c>
      <c r="AW262" s="14" t="s">
        <v>40</v>
      </c>
      <c r="AX262" s="14" t="s">
        <v>78</v>
      </c>
      <c r="AY262" s="245" t="s">
        <v>127</v>
      </c>
    </row>
    <row r="263" s="15" customFormat="1">
      <c r="A263" s="15"/>
      <c r="B263" s="246"/>
      <c r="C263" s="247"/>
      <c r="D263" s="226" t="s">
        <v>138</v>
      </c>
      <c r="E263" s="248" t="s">
        <v>33</v>
      </c>
      <c r="F263" s="249" t="s">
        <v>150</v>
      </c>
      <c r="G263" s="247"/>
      <c r="H263" s="250">
        <v>2637.5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6" t="s">
        <v>138</v>
      </c>
      <c r="AU263" s="256" t="s">
        <v>88</v>
      </c>
      <c r="AV263" s="15" t="s">
        <v>134</v>
      </c>
      <c r="AW263" s="15" t="s">
        <v>40</v>
      </c>
      <c r="AX263" s="15" t="s">
        <v>86</v>
      </c>
      <c r="AY263" s="256" t="s">
        <v>127</v>
      </c>
    </row>
    <row r="264" s="2" customFormat="1" ht="16.5" customHeight="1">
      <c r="A264" s="40"/>
      <c r="B264" s="41"/>
      <c r="C264" s="257" t="s">
        <v>278</v>
      </c>
      <c r="D264" s="257" t="s">
        <v>242</v>
      </c>
      <c r="E264" s="258" t="s">
        <v>279</v>
      </c>
      <c r="F264" s="259" t="s">
        <v>280</v>
      </c>
      <c r="G264" s="260" t="s">
        <v>281</v>
      </c>
      <c r="H264" s="261">
        <v>52.75</v>
      </c>
      <c r="I264" s="262"/>
      <c r="J264" s="263">
        <f>ROUND(I264*H264,2)</f>
        <v>0</v>
      </c>
      <c r="K264" s="259" t="s">
        <v>133</v>
      </c>
      <c r="L264" s="264"/>
      <c r="M264" s="265" t="s">
        <v>33</v>
      </c>
      <c r="N264" s="266" t="s">
        <v>49</v>
      </c>
      <c r="O264" s="86"/>
      <c r="P264" s="215">
        <f>O264*H264</f>
        <v>0</v>
      </c>
      <c r="Q264" s="215">
        <v>0.001</v>
      </c>
      <c r="R264" s="215">
        <f>Q264*H264</f>
        <v>0.052749999999999998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194</v>
      </c>
      <c r="AT264" s="217" t="s">
        <v>242</v>
      </c>
      <c r="AU264" s="217" t="s">
        <v>88</v>
      </c>
      <c r="AY264" s="18" t="s">
        <v>127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86</v>
      </c>
      <c r="BK264" s="218">
        <f>ROUND(I264*H264,2)</f>
        <v>0</v>
      </c>
      <c r="BL264" s="18" t="s">
        <v>134</v>
      </c>
      <c r="BM264" s="217" t="s">
        <v>282</v>
      </c>
    </row>
    <row r="265" s="13" customFormat="1">
      <c r="A265" s="13"/>
      <c r="B265" s="224"/>
      <c r="C265" s="225"/>
      <c r="D265" s="226" t="s">
        <v>138</v>
      </c>
      <c r="E265" s="227" t="s">
        <v>33</v>
      </c>
      <c r="F265" s="228" t="s">
        <v>283</v>
      </c>
      <c r="G265" s="225"/>
      <c r="H265" s="227" t="s">
        <v>33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138</v>
      </c>
      <c r="AU265" s="234" t="s">
        <v>88</v>
      </c>
      <c r="AV265" s="13" t="s">
        <v>86</v>
      </c>
      <c r="AW265" s="13" t="s">
        <v>40</v>
      </c>
      <c r="AX265" s="13" t="s">
        <v>78</v>
      </c>
      <c r="AY265" s="234" t="s">
        <v>127</v>
      </c>
    </row>
    <row r="266" s="13" customFormat="1">
      <c r="A266" s="13"/>
      <c r="B266" s="224"/>
      <c r="C266" s="225"/>
      <c r="D266" s="226" t="s">
        <v>138</v>
      </c>
      <c r="E266" s="227" t="s">
        <v>33</v>
      </c>
      <c r="F266" s="228" t="s">
        <v>256</v>
      </c>
      <c r="G266" s="225"/>
      <c r="H266" s="227" t="s">
        <v>33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138</v>
      </c>
      <c r="AU266" s="234" t="s">
        <v>88</v>
      </c>
      <c r="AV266" s="13" t="s">
        <v>86</v>
      </c>
      <c r="AW266" s="13" t="s">
        <v>40</v>
      </c>
      <c r="AX266" s="13" t="s">
        <v>78</v>
      </c>
      <c r="AY266" s="234" t="s">
        <v>127</v>
      </c>
    </row>
    <row r="267" s="13" customFormat="1">
      <c r="A267" s="13"/>
      <c r="B267" s="224"/>
      <c r="C267" s="225"/>
      <c r="D267" s="226" t="s">
        <v>138</v>
      </c>
      <c r="E267" s="227" t="s">
        <v>33</v>
      </c>
      <c r="F267" s="228" t="s">
        <v>226</v>
      </c>
      <c r="G267" s="225"/>
      <c r="H267" s="227" t="s">
        <v>33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138</v>
      </c>
      <c r="AU267" s="234" t="s">
        <v>88</v>
      </c>
      <c r="AV267" s="13" t="s">
        <v>86</v>
      </c>
      <c r="AW267" s="13" t="s">
        <v>40</v>
      </c>
      <c r="AX267" s="13" t="s">
        <v>78</v>
      </c>
      <c r="AY267" s="234" t="s">
        <v>127</v>
      </c>
    </row>
    <row r="268" s="14" customFormat="1">
      <c r="A268" s="14"/>
      <c r="B268" s="235"/>
      <c r="C268" s="236"/>
      <c r="D268" s="226" t="s">
        <v>138</v>
      </c>
      <c r="E268" s="237" t="s">
        <v>33</v>
      </c>
      <c r="F268" s="238" t="s">
        <v>257</v>
      </c>
      <c r="G268" s="236"/>
      <c r="H268" s="239">
        <v>1100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138</v>
      </c>
      <c r="AU268" s="245" t="s">
        <v>88</v>
      </c>
      <c r="AV268" s="14" t="s">
        <v>88</v>
      </c>
      <c r="AW268" s="14" t="s">
        <v>40</v>
      </c>
      <c r="AX268" s="14" t="s">
        <v>78</v>
      </c>
      <c r="AY268" s="245" t="s">
        <v>127</v>
      </c>
    </row>
    <row r="269" s="13" customFormat="1">
      <c r="A269" s="13"/>
      <c r="B269" s="224"/>
      <c r="C269" s="225"/>
      <c r="D269" s="226" t="s">
        <v>138</v>
      </c>
      <c r="E269" s="227" t="s">
        <v>33</v>
      </c>
      <c r="F269" s="228" t="s">
        <v>284</v>
      </c>
      <c r="G269" s="225"/>
      <c r="H269" s="227" t="s">
        <v>33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138</v>
      </c>
      <c r="AU269" s="234" t="s">
        <v>88</v>
      </c>
      <c r="AV269" s="13" t="s">
        <v>86</v>
      </c>
      <c r="AW269" s="13" t="s">
        <v>40</v>
      </c>
      <c r="AX269" s="13" t="s">
        <v>78</v>
      </c>
      <c r="AY269" s="234" t="s">
        <v>127</v>
      </c>
    </row>
    <row r="270" s="14" customFormat="1">
      <c r="A270" s="14"/>
      <c r="B270" s="235"/>
      <c r="C270" s="236"/>
      <c r="D270" s="226" t="s">
        <v>138</v>
      </c>
      <c r="E270" s="237" t="s">
        <v>33</v>
      </c>
      <c r="F270" s="238" t="s">
        <v>241</v>
      </c>
      <c r="G270" s="236"/>
      <c r="H270" s="239">
        <v>1387.5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138</v>
      </c>
      <c r="AU270" s="245" t="s">
        <v>88</v>
      </c>
      <c r="AV270" s="14" t="s">
        <v>88</v>
      </c>
      <c r="AW270" s="14" t="s">
        <v>40</v>
      </c>
      <c r="AX270" s="14" t="s">
        <v>78</v>
      </c>
      <c r="AY270" s="245" t="s">
        <v>127</v>
      </c>
    </row>
    <row r="271" s="13" customFormat="1">
      <c r="A271" s="13"/>
      <c r="B271" s="224"/>
      <c r="C271" s="225"/>
      <c r="D271" s="226" t="s">
        <v>138</v>
      </c>
      <c r="E271" s="227" t="s">
        <v>33</v>
      </c>
      <c r="F271" s="228" t="s">
        <v>259</v>
      </c>
      <c r="G271" s="225"/>
      <c r="H271" s="227" t="s">
        <v>33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138</v>
      </c>
      <c r="AU271" s="234" t="s">
        <v>88</v>
      </c>
      <c r="AV271" s="13" t="s">
        <v>86</v>
      </c>
      <c r="AW271" s="13" t="s">
        <v>40</v>
      </c>
      <c r="AX271" s="13" t="s">
        <v>78</v>
      </c>
      <c r="AY271" s="234" t="s">
        <v>127</v>
      </c>
    </row>
    <row r="272" s="14" customFormat="1">
      <c r="A272" s="14"/>
      <c r="B272" s="235"/>
      <c r="C272" s="236"/>
      <c r="D272" s="226" t="s">
        <v>138</v>
      </c>
      <c r="E272" s="237" t="s">
        <v>33</v>
      </c>
      <c r="F272" s="238" t="s">
        <v>260</v>
      </c>
      <c r="G272" s="236"/>
      <c r="H272" s="239">
        <v>150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138</v>
      </c>
      <c r="AU272" s="245" t="s">
        <v>88</v>
      </c>
      <c r="AV272" s="14" t="s">
        <v>88</v>
      </c>
      <c r="AW272" s="14" t="s">
        <v>40</v>
      </c>
      <c r="AX272" s="14" t="s">
        <v>78</v>
      </c>
      <c r="AY272" s="245" t="s">
        <v>127</v>
      </c>
    </row>
    <row r="273" s="15" customFormat="1">
      <c r="A273" s="15"/>
      <c r="B273" s="246"/>
      <c r="C273" s="247"/>
      <c r="D273" s="226" t="s">
        <v>138</v>
      </c>
      <c r="E273" s="248" t="s">
        <v>33</v>
      </c>
      <c r="F273" s="249" t="s">
        <v>150</v>
      </c>
      <c r="G273" s="247"/>
      <c r="H273" s="250">
        <v>2637.5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138</v>
      </c>
      <c r="AU273" s="256" t="s">
        <v>88</v>
      </c>
      <c r="AV273" s="15" t="s">
        <v>134</v>
      </c>
      <c r="AW273" s="15" t="s">
        <v>40</v>
      </c>
      <c r="AX273" s="15" t="s">
        <v>86</v>
      </c>
      <c r="AY273" s="256" t="s">
        <v>127</v>
      </c>
    </row>
    <row r="274" s="14" customFormat="1">
      <c r="A274" s="14"/>
      <c r="B274" s="235"/>
      <c r="C274" s="236"/>
      <c r="D274" s="226" t="s">
        <v>138</v>
      </c>
      <c r="E274" s="236"/>
      <c r="F274" s="238" t="s">
        <v>285</v>
      </c>
      <c r="G274" s="236"/>
      <c r="H274" s="239">
        <v>52.75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138</v>
      </c>
      <c r="AU274" s="245" t="s">
        <v>88</v>
      </c>
      <c r="AV274" s="14" t="s">
        <v>88</v>
      </c>
      <c r="AW274" s="14" t="s">
        <v>4</v>
      </c>
      <c r="AX274" s="14" t="s">
        <v>86</v>
      </c>
      <c r="AY274" s="245" t="s">
        <v>127</v>
      </c>
    </row>
    <row r="275" s="2" customFormat="1" ht="16.5" customHeight="1">
      <c r="A275" s="40"/>
      <c r="B275" s="41"/>
      <c r="C275" s="206" t="s">
        <v>7</v>
      </c>
      <c r="D275" s="206" t="s">
        <v>129</v>
      </c>
      <c r="E275" s="207" t="s">
        <v>286</v>
      </c>
      <c r="F275" s="208" t="s">
        <v>287</v>
      </c>
      <c r="G275" s="209" t="s">
        <v>132</v>
      </c>
      <c r="H275" s="210">
        <v>2637.5</v>
      </c>
      <c r="I275" s="211"/>
      <c r="J275" s="212">
        <f>ROUND(I275*H275,2)</f>
        <v>0</v>
      </c>
      <c r="K275" s="208" t="s">
        <v>133</v>
      </c>
      <c r="L275" s="46"/>
      <c r="M275" s="213" t="s">
        <v>33</v>
      </c>
      <c r="N275" s="214" t="s">
        <v>49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134</v>
      </c>
      <c r="AT275" s="217" t="s">
        <v>129</v>
      </c>
      <c r="AU275" s="217" t="s">
        <v>88</v>
      </c>
      <c r="AY275" s="18" t="s">
        <v>127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86</v>
      </c>
      <c r="BK275" s="218">
        <f>ROUND(I275*H275,2)</f>
        <v>0</v>
      </c>
      <c r="BL275" s="18" t="s">
        <v>134</v>
      </c>
      <c r="BM275" s="217" t="s">
        <v>288</v>
      </c>
    </row>
    <row r="276" s="2" customFormat="1">
      <c r="A276" s="40"/>
      <c r="B276" s="41"/>
      <c r="C276" s="42"/>
      <c r="D276" s="219" t="s">
        <v>136</v>
      </c>
      <c r="E276" s="42"/>
      <c r="F276" s="220" t="s">
        <v>289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136</v>
      </c>
      <c r="AU276" s="18" t="s">
        <v>88</v>
      </c>
    </row>
    <row r="277" s="13" customFormat="1">
      <c r="A277" s="13"/>
      <c r="B277" s="224"/>
      <c r="C277" s="225"/>
      <c r="D277" s="226" t="s">
        <v>138</v>
      </c>
      <c r="E277" s="227" t="s">
        <v>33</v>
      </c>
      <c r="F277" s="228" t="s">
        <v>290</v>
      </c>
      <c r="G277" s="225"/>
      <c r="H277" s="227" t="s">
        <v>33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138</v>
      </c>
      <c r="AU277" s="234" t="s">
        <v>88</v>
      </c>
      <c r="AV277" s="13" t="s">
        <v>86</v>
      </c>
      <c r="AW277" s="13" t="s">
        <v>40</v>
      </c>
      <c r="AX277" s="13" t="s">
        <v>78</v>
      </c>
      <c r="AY277" s="234" t="s">
        <v>127</v>
      </c>
    </row>
    <row r="278" s="13" customFormat="1">
      <c r="A278" s="13"/>
      <c r="B278" s="224"/>
      <c r="C278" s="225"/>
      <c r="D278" s="226" t="s">
        <v>138</v>
      </c>
      <c r="E278" s="227" t="s">
        <v>33</v>
      </c>
      <c r="F278" s="228" t="s">
        <v>291</v>
      </c>
      <c r="G278" s="225"/>
      <c r="H278" s="227" t="s">
        <v>33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138</v>
      </c>
      <c r="AU278" s="234" t="s">
        <v>88</v>
      </c>
      <c r="AV278" s="13" t="s">
        <v>86</v>
      </c>
      <c r="AW278" s="13" t="s">
        <v>40</v>
      </c>
      <c r="AX278" s="13" t="s">
        <v>78</v>
      </c>
      <c r="AY278" s="234" t="s">
        <v>127</v>
      </c>
    </row>
    <row r="279" s="14" customFormat="1">
      <c r="A279" s="14"/>
      <c r="B279" s="235"/>
      <c r="C279" s="236"/>
      <c r="D279" s="226" t="s">
        <v>138</v>
      </c>
      <c r="E279" s="237" t="s">
        <v>33</v>
      </c>
      <c r="F279" s="238" t="s">
        <v>257</v>
      </c>
      <c r="G279" s="236"/>
      <c r="H279" s="239">
        <v>1100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138</v>
      </c>
      <c r="AU279" s="245" t="s">
        <v>88</v>
      </c>
      <c r="AV279" s="14" t="s">
        <v>88</v>
      </c>
      <c r="AW279" s="14" t="s">
        <v>40</v>
      </c>
      <c r="AX279" s="14" t="s">
        <v>78</v>
      </c>
      <c r="AY279" s="245" t="s">
        <v>127</v>
      </c>
    </row>
    <row r="280" s="13" customFormat="1">
      <c r="A280" s="13"/>
      <c r="B280" s="224"/>
      <c r="C280" s="225"/>
      <c r="D280" s="226" t="s">
        <v>138</v>
      </c>
      <c r="E280" s="227" t="s">
        <v>33</v>
      </c>
      <c r="F280" s="228" t="s">
        <v>292</v>
      </c>
      <c r="G280" s="225"/>
      <c r="H280" s="227" t="s">
        <v>33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138</v>
      </c>
      <c r="AU280" s="234" t="s">
        <v>88</v>
      </c>
      <c r="AV280" s="13" t="s">
        <v>86</v>
      </c>
      <c r="AW280" s="13" t="s">
        <v>40</v>
      </c>
      <c r="AX280" s="13" t="s">
        <v>78</v>
      </c>
      <c r="AY280" s="234" t="s">
        <v>127</v>
      </c>
    </row>
    <row r="281" s="14" customFormat="1">
      <c r="A281" s="14"/>
      <c r="B281" s="235"/>
      <c r="C281" s="236"/>
      <c r="D281" s="226" t="s">
        <v>138</v>
      </c>
      <c r="E281" s="237" t="s">
        <v>33</v>
      </c>
      <c r="F281" s="238" t="s">
        <v>241</v>
      </c>
      <c r="G281" s="236"/>
      <c r="H281" s="239">
        <v>1387.5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138</v>
      </c>
      <c r="AU281" s="245" t="s">
        <v>88</v>
      </c>
      <c r="AV281" s="14" t="s">
        <v>88</v>
      </c>
      <c r="AW281" s="14" t="s">
        <v>40</v>
      </c>
      <c r="AX281" s="14" t="s">
        <v>78</v>
      </c>
      <c r="AY281" s="245" t="s">
        <v>127</v>
      </c>
    </row>
    <row r="282" s="13" customFormat="1">
      <c r="A282" s="13"/>
      <c r="B282" s="224"/>
      <c r="C282" s="225"/>
      <c r="D282" s="226" t="s">
        <v>138</v>
      </c>
      <c r="E282" s="227" t="s">
        <v>33</v>
      </c>
      <c r="F282" s="228" t="s">
        <v>259</v>
      </c>
      <c r="G282" s="225"/>
      <c r="H282" s="227" t="s">
        <v>33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138</v>
      </c>
      <c r="AU282" s="234" t="s">
        <v>88</v>
      </c>
      <c r="AV282" s="13" t="s">
        <v>86</v>
      </c>
      <c r="AW282" s="13" t="s">
        <v>40</v>
      </c>
      <c r="AX282" s="13" t="s">
        <v>78</v>
      </c>
      <c r="AY282" s="234" t="s">
        <v>127</v>
      </c>
    </row>
    <row r="283" s="14" customFormat="1">
      <c r="A283" s="14"/>
      <c r="B283" s="235"/>
      <c r="C283" s="236"/>
      <c r="D283" s="226" t="s">
        <v>138</v>
      </c>
      <c r="E283" s="237" t="s">
        <v>33</v>
      </c>
      <c r="F283" s="238" t="s">
        <v>260</v>
      </c>
      <c r="G283" s="236"/>
      <c r="H283" s="239">
        <v>150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138</v>
      </c>
      <c r="AU283" s="245" t="s">
        <v>88</v>
      </c>
      <c r="AV283" s="14" t="s">
        <v>88</v>
      </c>
      <c r="AW283" s="14" t="s">
        <v>40</v>
      </c>
      <c r="AX283" s="14" t="s">
        <v>78</v>
      </c>
      <c r="AY283" s="245" t="s">
        <v>127</v>
      </c>
    </row>
    <row r="284" s="15" customFormat="1">
      <c r="A284" s="15"/>
      <c r="B284" s="246"/>
      <c r="C284" s="247"/>
      <c r="D284" s="226" t="s">
        <v>138</v>
      </c>
      <c r="E284" s="248" t="s">
        <v>33</v>
      </c>
      <c r="F284" s="249" t="s">
        <v>150</v>
      </c>
      <c r="G284" s="247"/>
      <c r="H284" s="250">
        <v>2637.5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6" t="s">
        <v>138</v>
      </c>
      <c r="AU284" s="256" t="s">
        <v>88</v>
      </c>
      <c r="AV284" s="15" t="s">
        <v>134</v>
      </c>
      <c r="AW284" s="15" t="s">
        <v>40</v>
      </c>
      <c r="AX284" s="15" t="s">
        <v>86</v>
      </c>
      <c r="AY284" s="256" t="s">
        <v>127</v>
      </c>
    </row>
    <row r="285" s="12" customFormat="1" ht="22.8" customHeight="1">
      <c r="A285" s="12"/>
      <c r="B285" s="190"/>
      <c r="C285" s="191"/>
      <c r="D285" s="192" t="s">
        <v>77</v>
      </c>
      <c r="E285" s="204" t="s">
        <v>88</v>
      </c>
      <c r="F285" s="204" t="s">
        <v>293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SUM(P286:P305)</f>
        <v>0</v>
      </c>
      <c r="Q285" s="198"/>
      <c r="R285" s="199">
        <f>SUM(R286:R305)</f>
        <v>1.5149199999999998</v>
      </c>
      <c r="S285" s="198"/>
      <c r="T285" s="200">
        <f>SUM(T286:T305)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1" t="s">
        <v>86</v>
      </c>
      <c r="AT285" s="202" t="s">
        <v>77</v>
      </c>
      <c r="AU285" s="202" t="s">
        <v>86</v>
      </c>
      <c r="AY285" s="201" t="s">
        <v>127</v>
      </c>
      <c r="BK285" s="203">
        <f>SUM(BK286:BK305)</f>
        <v>0</v>
      </c>
    </row>
    <row r="286" s="2" customFormat="1" ht="24.15" customHeight="1">
      <c r="A286" s="40"/>
      <c r="B286" s="41"/>
      <c r="C286" s="206" t="s">
        <v>294</v>
      </c>
      <c r="D286" s="206" t="s">
        <v>129</v>
      </c>
      <c r="E286" s="207" t="s">
        <v>295</v>
      </c>
      <c r="F286" s="208" t="s">
        <v>296</v>
      </c>
      <c r="G286" s="209" t="s">
        <v>132</v>
      </c>
      <c r="H286" s="210">
        <v>2662</v>
      </c>
      <c r="I286" s="211"/>
      <c r="J286" s="212">
        <f>ROUND(I286*H286,2)</f>
        <v>0</v>
      </c>
      <c r="K286" s="208" t="s">
        <v>133</v>
      </c>
      <c r="L286" s="46"/>
      <c r="M286" s="213" t="s">
        <v>33</v>
      </c>
      <c r="N286" s="214" t="s">
        <v>49</v>
      </c>
      <c r="O286" s="86"/>
      <c r="P286" s="215">
        <f>O286*H286</f>
        <v>0</v>
      </c>
      <c r="Q286" s="215">
        <v>0.00013999999999999999</v>
      </c>
      <c r="R286" s="215">
        <f>Q286*H286</f>
        <v>0.37267999999999996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134</v>
      </c>
      <c r="AT286" s="217" t="s">
        <v>129</v>
      </c>
      <c r="AU286" s="217" t="s">
        <v>88</v>
      </c>
      <c r="AY286" s="18" t="s">
        <v>127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8" t="s">
        <v>86</v>
      </c>
      <c r="BK286" s="218">
        <f>ROUND(I286*H286,2)</f>
        <v>0</v>
      </c>
      <c r="BL286" s="18" t="s">
        <v>134</v>
      </c>
      <c r="BM286" s="217" t="s">
        <v>297</v>
      </c>
    </row>
    <row r="287" s="2" customFormat="1">
      <c r="A287" s="40"/>
      <c r="B287" s="41"/>
      <c r="C287" s="42"/>
      <c r="D287" s="219" t="s">
        <v>136</v>
      </c>
      <c r="E287" s="42"/>
      <c r="F287" s="220" t="s">
        <v>298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8" t="s">
        <v>136</v>
      </c>
      <c r="AU287" s="18" t="s">
        <v>88</v>
      </c>
    </row>
    <row r="288" s="13" customFormat="1">
      <c r="A288" s="13"/>
      <c r="B288" s="224"/>
      <c r="C288" s="225"/>
      <c r="D288" s="226" t="s">
        <v>138</v>
      </c>
      <c r="E288" s="227" t="s">
        <v>33</v>
      </c>
      <c r="F288" s="228" t="s">
        <v>299</v>
      </c>
      <c r="G288" s="225"/>
      <c r="H288" s="227" t="s">
        <v>33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138</v>
      </c>
      <c r="AU288" s="234" t="s">
        <v>88</v>
      </c>
      <c r="AV288" s="13" t="s">
        <v>86</v>
      </c>
      <c r="AW288" s="13" t="s">
        <v>40</v>
      </c>
      <c r="AX288" s="13" t="s">
        <v>78</v>
      </c>
      <c r="AY288" s="234" t="s">
        <v>127</v>
      </c>
    </row>
    <row r="289" s="13" customFormat="1">
      <c r="A289" s="13"/>
      <c r="B289" s="224"/>
      <c r="C289" s="225"/>
      <c r="D289" s="226" t="s">
        <v>138</v>
      </c>
      <c r="E289" s="227" t="s">
        <v>33</v>
      </c>
      <c r="F289" s="228" t="s">
        <v>300</v>
      </c>
      <c r="G289" s="225"/>
      <c r="H289" s="227" t="s">
        <v>33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138</v>
      </c>
      <c r="AU289" s="234" t="s">
        <v>88</v>
      </c>
      <c r="AV289" s="13" t="s">
        <v>86</v>
      </c>
      <c r="AW289" s="13" t="s">
        <v>40</v>
      </c>
      <c r="AX289" s="13" t="s">
        <v>78</v>
      </c>
      <c r="AY289" s="234" t="s">
        <v>127</v>
      </c>
    </row>
    <row r="290" s="13" customFormat="1">
      <c r="A290" s="13"/>
      <c r="B290" s="224"/>
      <c r="C290" s="225"/>
      <c r="D290" s="226" t="s">
        <v>138</v>
      </c>
      <c r="E290" s="227" t="s">
        <v>33</v>
      </c>
      <c r="F290" s="228" t="s">
        <v>301</v>
      </c>
      <c r="G290" s="225"/>
      <c r="H290" s="227" t="s">
        <v>33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138</v>
      </c>
      <c r="AU290" s="234" t="s">
        <v>88</v>
      </c>
      <c r="AV290" s="13" t="s">
        <v>86</v>
      </c>
      <c r="AW290" s="13" t="s">
        <v>40</v>
      </c>
      <c r="AX290" s="13" t="s">
        <v>78</v>
      </c>
      <c r="AY290" s="234" t="s">
        <v>127</v>
      </c>
    </row>
    <row r="291" s="13" customFormat="1">
      <c r="A291" s="13"/>
      <c r="B291" s="224"/>
      <c r="C291" s="225"/>
      <c r="D291" s="226" t="s">
        <v>138</v>
      </c>
      <c r="E291" s="227" t="s">
        <v>33</v>
      </c>
      <c r="F291" s="228" t="s">
        <v>146</v>
      </c>
      <c r="G291" s="225"/>
      <c r="H291" s="227" t="s">
        <v>33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138</v>
      </c>
      <c r="AU291" s="234" t="s">
        <v>88</v>
      </c>
      <c r="AV291" s="13" t="s">
        <v>86</v>
      </c>
      <c r="AW291" s="13" t="s">
        <v>40</v>
      </c>
      <c r="AX291" s="13" t="s">
        <v>78</v>
      </c>
      <c r="AY291" s="234" t="s">
        <v>127</v>
      </c>
    </row>
    <row r="292" s="14" customFormat="1">
      <c r="A292" s="14"/>
      <c r="B292" s="235"/>
      <c r="C292" s="236"/>
      <c r="D292" s="226" t="s">
        <v>138</v>
      </c>
      <c r="E292" s="237" t="s">
        <v>33</v>
      </c>
      <c r="F292" s="238" t="s">
        <v>147</v>
      </c>
      <c r="G292" s="236"/>
      <c r="H292" s="239">
        <v>2310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138</v>
      </c>
      <c r="AU292" s="245" t="s">
        <v>88</v>
      </c>
      <c r="AV292" s="14" t="s">
        <v>88</v>
      </c>
      <c r="AW292" s="14" t="s">
        <v>40</v>
      </c>
      <c r="AX292" s="14" t="s">
        <v>78</v>
      </c>
      <c r="AY292" s="245" t="s">
        <v>127</v>
      </c>
    </row>
    <row r="293" s="13" customFormat="1">
      <c r="A293" s="13"/>
      <c r="B293" s="224"/>
      <c r="C293" s="225"/>
      <c r="D293" s="226" t="s">
        <v>138</v>
      </c>
      <c r="E293" s="227" t="s">
        <v>33</v>
      </c>
      <c r="F293" s="228" t="s">
        <v>148</v>
      </c>
      <c r="G293" s="225"/>
      <c r="H293" s="227" t="s">
        <v>33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138</v>
      </c>
      <c r="AU293" s="234" t="s">
        <v>88</v>
      </c>
      <c r="AV293" s="13" t="s">
        <v>86</v>
      </c>
      <c r="AW293" s="13" t="s">
        <v>40</v>
      </c>
      <c r="AX293" s="13" t="s">
        <v>78</v>
      </c>
      <c r="AY293" s="234" t="s">
        <v>127</v>
      </c>
    </row>
    <row r="294" s="14" customFormat="1">
      <c r="A294" s="14"/>
      <c r="B294" s="235"/>
      <c r="C294" s="236"/>
      <c r="D294" s="226" t="s">
        <v>138</v>
      </c>
      <c r="E294" s="237" t="s">
        <v>33</v>
      </c>
      <c r="F294" s="238" t="s">
        <v>149</v>
      </c>
      <c r="G294" s="236"/>
      <c r="H294" s="239">
        <v>110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138</v>
      </c>
      <c r="AU294" s="245" t="s">
        <v>88</v>
      </c>
      <c r="AV294" s="14" t="s">
        <v>88</v>
      </c>
      <c r="AW294" s="14" t="s">
        <v>40</v>
      </c>
      <c r="AX294" s="14" t="s">
        <v>78</v>
      </c>
      <c r="AY294" s="245" t="s">
        <v>127</v>
      </c>
    </row>
    <row r="295" s="15" customFormat="1">
      <c r="A295" s="15"/>
      <c r="B295" s="246"/>
      <c r="C295" s="247"/>
      <c r="D295" s="226" t="s">
        <v>138</v>
      </c>
      <c r="E295" s="248" t="s">
        <v>33</v>
      </c>
      <c r="F295" s="249" t="s">
        <v>150</v>
      </c>
      <c r="G295" s="247"/>
      <c r="H295" s="250">
        <v>2420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6" t="s">
        <v>138</v>
      </c>
      <c r="AU295" s="256" t="s">
        <v>88</v>
      </c>
      <c r="AV295" s="15" t="s">
        <v>134</v>
      </c>
      <c r="AW295" s="15" t="s">
        <v>40</v>
      </c>
      <c r="AX295" s="15" t="s">
        <v>86</v>
      </c>
      <c r="AY295" s="256" t="s">
        <v>127</v>
      </c>
    </row>
    <row r="296" s="14" customFormat="1">
      <c r="A296" s="14"/>
      <c r="B296" s="235"/>
      <c r="C296" s="236"/>
      <c r="D296" s="226" t="s">
        <v>138</v>
      </c>
      <c r="E296" s="236"/>
      <c r="F296" s="238" t="s">
        <v>302</v>
      </c>
      <c r="G296" s="236"/>
      <c r="H296" s="239">
        <v>2662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138</v>
      </c>
      <c r="AU296" s="245" t="s">
        <v>88</v>
      </c>
      <c r="AV296" s="14" t="s">
        <v>88</v>
      </c>
      <c r="AW296" s="14" t="s">
        <v>4</v>
      </c>
      <c r="AX296" s="14" t="s">
        <v>86</v>
      </c>
      <c r="AY296" s="245" t="s">
        <v>127</v>
      </c>
    </row>
    <row r="297" s="2" customFormat="1" ht="16.5" customHeight="1">
      <c r="A297" s="40"/>
      <c r="B297" s="41"/>
      <c r="C297" s="257" t="s">
        <v>303</v>
      </c>
      <c r="D297" s="257" t="s">
        <v>242</v>
      </c>
      <c r="E297" s="258" t="s">
        <v>304</v>
      </c>
      <c r="F297" s="259" t="s">
        <v>305</v>
      </c>
      <c r="G297" s="260" t="s">
        <v>132</v>
      </c>
      <c r="H297" s="261">
        <v>2855.5999999999999</v>
      </c>
      <c r="I297" s="262"/>
      <c r="J297" s="263">
        <f>ROUND(I297*H297,2)</f>
        <v>0</v>
      </c>
      <c r="K297" s="259" t="s">
        <v>133</v>
      </c>
      <c r="L297" s="264"/>
      <c r="M297" s="265" t="s">
        <v>33</v>
      </c>
      <c r="N297" s="266" t="s">
        <v>49</v>
      </c>
      <c r="O297" s="86"/>
      <c r="P297" s="215">
        <f>O297*H297</f>
        <v>0</v>
      </c>
      <c r="Q297" s="215">
        <v>0.00040000000000000002</v>
      </c>
      <c r="R297" s="215">
        <f>Q297*H297</f>
        <v>1.1422399999999999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194</v>
      </c>
      <c r="AT297" s="217" t="s">
        <v>242</v>
      </c>
      <c r="AU297" s="217" t="s">
        <v>88</v>
      </c>
      <c r="AY297" s="18" t="s">
        <v>127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8" t="s">
        <v>86</v>
      </c>
      <c r="BK297" s="218">
        <f>ROUND(I297*H297,2)</f>
        <v>0</v>
      </c>
      <c r="BL297" s="18" t="s">
        <v>134</v>
      </c>
      <c r="BM297" s="217" t="s">
        <v>306</v>
      </c>
    </row>
    <row r="298" s="13" customFormat="1">
      <c r="A298" s="13"/>
      <c r="B298" s="224"/>
      <c r="C298" s="225"/>
      <c r="D298" s="226" t="s">
        <v>138</v>
      </c>
      <c r="E298" s="227" t="s">
        <v>33</v>
      </c>
      <c r="F298" s="228" t="s">
        <v>299</v>
      </c>
      <c r="G298" s="225"/>
      <c r="H298" s="227" t="s">
        <v>33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138</v>
      </c>
      <c r="AU298" s="234" t="s">
        <v>88</v>
      </c>
      <c r="AV298" s="13" t="s">
        <v>86</v>
      </c>
      <c r="AW298" s="13" t="s">
        <v>40</v>
      </c>
      <c r="AX298" s="13" t="s">
        <v>78</v>
      </c>
      <c r="AY298" s="234" t="s">
        <v>127</v>
      </c>
    </row>
    <row r="299" s="13" customFormat="1">
      <c r="A299" s="13"/>
      <c r="B299" s="224"/>
      <c r="C299" s="225"/>
      <c r="D299" s="226" t="s">
        <v>138</v>
      </c>
      <c r="E299" s="227" t="s">
        <v>33</v>
      </c>
      <c r="F299" s="228" t="s">
        <v>307</v>
      </c>
      <c r="G299" s="225"/>
      <c r="H299" s="227" t="s">
        <v>33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138</v>
      </c>
      <c r="AU299" s="234" t="s">
        <v>88</v>
      </c>
      <c r="AV299" s="13" t="s">
        <v>86</v>
      </c>
      <c r="AW299" s="13" t="s">
        <v>40</v>
      </c>
      <c r="AX299" s="13" t="s">
        <v>78</v>
      </c>
      <c r="AY299" s="234" t="s">
        <v>127</v>
      </c>
    </row>
    <row r="300" s="13" customFormat="1">
      <c r="A300" s="13"/>
      <c r="B300" s="224"/>
      <c r="C300" s="225"/>
      <c r="D300" s="226" t="s">
        <v>138</v>
      </c>
      <c r="E300" s="227" t="s">
        <v>33</v>
      </c>
      <c r="F300" s="228" t="s">
        <v>146</v>
      </c>
      <c r="G300" s="225"/>
      <c r="H300" s="227" t="s">
        <v>33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138</v>
      </c>
      <c r="AU300" s="234" t="s">
        <v>88</v>
      </c>
      <c r="AV300" s="13" t="s">
        <v>86</v>
      </c>
      <c r="AW300" s="13" t="s">
        <v>40</v>
      </c>
      <c r="AX300" s="13" t="s">
        <v>78</v>
      </c>
      <c r="AY300" s="234" t="s">
        <v>127</v>
      </c>
    </row>
    <row r="301" s="14" customFormat="1">
      <c r="A301" s="14"/>
      <c r="B301" s="235"/>
      <c r="C301" s="236"/>
      <c r="D301" s="226" t="s">
        <v>138</v>
      </c>
      <c r="E301" s="237" t="s">
        <v>33</v>
      </c>
      <c r="F301" s="238" t="s">
        <v>147</v>
      </c>
      <c r="G301" s="236"/>
      <c r="H301" s="239">
        <v>2310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138</v>
      </c>
      <c r="AU301" s="245" t="s">
        <v>88</v>
      </c>
      <c r="AV301" s="14" t="s">
        <v>88</v>
      </c>
      <c r="AW301" s="14" t="s">
        <v>40</v>
      </c>
      <c r="AX301" s="14" t="s">
        <v>78</v>
      </c>
      <c r="AY301" s="245" t="s">
        <v>127</v>
      </c>
    </row>
    <row r="302" s="13" customFormat="1">
      <c r="A302" s="13"/>
      <c r="B302" s="224"/>
      <c r="C302" s="225"/>
      <c r="D302" s="226" t="s">
        <v>138</v>
      </c>
      <c r="E302" s="227" t="s">
        <v>33</v>
      </c>
      <c r="F302" s="228" t="s">
        <v>148</v>
      </c>
      <c r="G302" s="225"/>
      <c r="H302" s="227" t="s">
        <v>33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138</v>
      </c>
      <c r="AU302" s="234" t="s">
        <v>88</v>
      </c>
      <c r="AV302" s="13" t="s">
        <v>86</v>
      </c>
      <c r="AW302" s="13" t="s">
        <v>40</v>
      </c>
      <c r="AX302" s="13" t="s">
        <v>78</v>
      </c>
      <c r="AY302" s="234" t="s">
        <v>127</v>
      </c>
    </row>
    <row r="303" s="14" customFormat="1">
      <c r="A303" s="14"/>
      <c r="B303" s="235"/>
      <c r="C303" s="236"/>
      <c r="D303" s="226" t="s">
        <v>138</v>
      </c>
      <c r="E303" s="237" t="s">
        <v>33</v>
      </c>
      <c r="F303" s="238" t="s">
        <v>149</v>
      </c>
      <c r="G303" s="236"/>
      <c r="H303" s="239">
        <v>110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138</v>
      </c>
      <c r="AU303" s="245" t="s">
        <v>88</v>
      </c>
      <c r="AV303" s="14" t="s">
        <v>88</v>
      </c>
      <c r="AW303" s="14" t="s">
        <v>40</v>
      </c>
      <c r="AX303" s="14" t="s">
        <v>78</v>
      </c>
      <c r="AY303" s="245" t="s">
        <v>127</v>
      </c>
    </row>
    <row r="304" s="15" customFormat="1">
      <c r="A304" s="15"/>
      <c r="B304" s="246"/>
      <c r="C304" s="247"/>
      <c r="D304" s="226" t="s">
        <v>138</v>
      </c>
      <c r="E304" s="248" t="s">
        <v>33</v>
      </c>
      <c r="F304" s="249" t="s">
        <v>150</v>
      </c>
      <c r="G304" s="247"/>
      <c r="H304" s="250">
        <v>2420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6" t="s">
        <v>138</v>
      </c>
      <c r="AU304" s="256" t="s">
        <v>88</v>
      </c>
      <c r="AV304" s="15" t="s">
        <v>134</v>
      </c>
      <c r="AW304" s="15" t="s">
        <v>40</v>
      </c>
      <c r="AX304" s="15" t="s">
        <v>86</v>
      </c>
      <c r="AY304" s="256" t="s">
        <v>127</v>
      </c>
    </row>
    <row r="305" s="14" customFormat="1">
      <c r="A305" s="14"/>
      <c r="B305" s="235"/>
      <c r="C305" s="236"/>
      <c r="D305" s="226" t="s">
        <v>138</v>
      </c>
      <c r="E305" s="236"/>
      <c r="F305" s="238" t="s">
        <v>308</v>
      </c>
      <c r="G305" s="236"/>
      <c r="H305" s="239">
        <v>2855.5999999999999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138</v>
      </c>
      <c r="AU305" s="245" t="s">
        <v>88</v>
      </c>
      <c r="AV305" s="14" t="s">
        <v>88</v>
      </c>
      <c r="AW305" s="14" t="s">
        <v>4</v>
      </c>
      <c r="AX305" s="14" t="s">
        <v>86</v>
      </c>
      <c r="AY305" s="245" t="s">
        <v>127</v>
      </c>
    </row>
    <row r="306" s="12" customFormat="1" ht="22.8" customHeight="1">
      <c r="A306" s="12"/>
      <c r="B306" s="190"/>
      <c r="C306" s="191"/>
      <c r="D306" s="192" t="s">
        <v>77</v>
      </c>
      <c r="E306" s="204" t="s">
        <v>134</v>
      </c>
      <c r="F306" s="204" t="s">
        <v>309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SUM(P307:P311)</f>
        <v>0</v>
      </c>
      <c r="Q306" s="198"/>
      <c r="R306" s="199">
        <f>SUM(R307:R311)</f>
        <v>7.6229999999999993</v>
      </c>
      <c r="S306" s="198"/>
      <c r="T306" s="200">
        <f>SUM(T307:T311)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86</v>
      </c>
      <c r="AT306" s="202" t="s">
        <v>77</v>
      </c>
      <c r="AU306" s="202" t="s">
        <v>86</v>
      </c>
      <c r="AY306" s="201" t="s">
        <v>127</v>
      </c>
      <c r="BK306" s="203">
        <f>SUM(BK307:BK311)</f>
        <v>0</v>
      </c>
    </row>
    <row r="307" s="2" customFormat="1" ht="33" customHeight="1">
      <c r="A307" s="40"/>
      <c r="B307" s="41"/>
      <c r="C307" s="206" t="s">
        <v>310</v>
      </c>
      <c r="D307" s="206" t="s">
        <v>129</v>
      </c>
      <c r="E307" s="207" t="s">
        <v>311</v>
      </c>
      <c r="F307" s="208" t="s">
        <v>312</v>
      </c>
      <c r="G307" s="209" t="s">
        <v>159</v>
      </c>
      <c r="H307" s="210">
        <v>3.75</v>
      </c>
      <c r="I307" s="211"/>
      <c r="J307" s="212">
        <f>ROUND(I307*H307,2)</f>
        <v>0</v>
      </c>
      <c r="K307" s="208" t="s">
        <v>133</v>
      </c>
      <c r="L307" s="46"/>
      <c r="M307" s="213" t="s">
        <v>33</v>
      </c>
      <c r="N307" s="214" t="s">
        <v>49</v>
      </c>
      <c r="O307" s="86"/>
      <c r="P307" s="215">
        <f>O307*H307</f>
        <v>0</v>
      </c>
      <c r="Q307" s="215">
        <v>2.0327999999999999</v>
      </c>
      <c r="R307" s="215">
        <f>Q307*H307</f>
        <v>7.6229999999999993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134</v>
      </c>
      <c r="AT307" s="217" t="s">
        <v>129</v>
      </c>
      <c r="AU307" s="217" t="s">
        <v>88</v>
      </c>
      <c r="AY307" s="18" t="s">
        <v>127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86</v>
      </c>
      <c r="BK307" s="218">
        <f>ROUND(I307*H307,2)</f>
        <v>0</v>
      </c>
      <c r="BL307" s="18" t="s">
        <v>134</v>
      </c>
      <c r="BM307" s="217" t="s">
        <v>313</v>
      </c>
    </row>
    <row r="308" s="2" customFormat="1">
      <c r="A308" s="40"/>
      <c r="B308" s="41"/>
      <c r="C308" s="42"/>
      <c r="D308" s="219" t="s">
        <v>136</v>
      </c>
      <c r="E308" s="42"/>
      <c r="F308" s="220" t="s">
        <v>314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136</v>
      </c>
      <c r="AU308" s="18" t="s">
        <v>88</v>
      </c>
    </row>
    <row r="309" s="13" customFormat="1">
      <c r="A309" s="13"/>
      <c r="B309" s="224"/>
      <c r="C309" s="225"/>
      <c r="D309" s="226" t="s">
        <v>138</v>
      </c>
      <c r="E309" s="227" t="s">
        <v>33</v>
      </c>
      <c r="F309" s="228" t="s">
        <v>315</v>
      </c>
      <c r="G309" s="225"/>
      <c r="H309" s="227" t="s">
        <v>33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138</v>
      </c>
      <c r="AU309" s="234" t="s">
        <v>88</v>
      </c>
      <c r="AV309" s="13" t="s">
        <v>86</v>
      </c>
      <c r="AW309" s="13" t="s">
        <v>40</v>
      </c>
      <c r="AX309" s="13" t="s">
        <v>78</v>
      </c>
      <c r="AY309" s="234" t="s">
        <v>127</v>
      </c>
    </row>
    <row r="310" s="13" customFormat="1">
      <c r="A310" s="13"/>
      <c r="B310" s="224"/>
      <c r="C310" s="225"/>
      <c r="D310" s="226" t="s">
        <v>138</v>
      </c>
      <c r="E310" s="227" t="s">
        <v>33</v>
      </c>
      <c r="F310" s="228" t="s">
        <v>316</v>
      </c>
      <c r="G310" s="225"/>
      <c r="H310" s="227" t="s">
        <v>33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138</v>
      </c>
      <c r="AU310" s="234" t="s">
        <v>88</v>
      </c>
      <c r="AV310" s="13" t="s">
        <v>86</v>
      </c>
      <c r="AW310" s="13" t="s">
        <v>40</v>
      </c>
      <c r="AX310" s="13" t="s">
        <v>78</v>
      </c>
      <c r="AY310" s="234" t="s">
        <v>127</v>
      </c>
    </row>
    <row r="311" s="14" customFormat="1">
      <c r="A311" s="14"/>
      <c r="B311" s="235"/>
      <c r="C311" s="236"/>
      <c r="D311" s="226" t="s">
        <v>138</v>
      </c>
      <c r="E311" s="237" t="s">
        <v>33</v>
      </c>
      <c r="F311" s="238" t="s">
        <v>317</v>
      </c>
      <c r="G311" s="236"/>
      <c r="H311" s="239">
        <v>3.75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138</v>
      </c>
      <c r="AU311" s="245" t="s">
        <v>88</v>
      </c>
      <c r="AV311" s="14" t="s">
        <v>88</v>
      </c>
      <c r="AW311" s="14" t="s">
        <v>40</v>
      </c>
      <c r="AX311" s="14" t="s">
        <v>86</v>
      </c>
      <c r="AY311" s="245" t="s">
        <v>127</v>
      </c>
    </row>
    <row r="312" s="12" customFormat="1" ht="22.8" customHeight="1">
      <c r="A312" s="12"/>
      <c r="B312" s="190"/>
      <c r="C312" s="191"/>
      <c r="D312" s="192" t="s">
        <v>77</v>
      </c>
      <c r="E312" s="204" t="s">
        <v>164</v>
      </c>
      <c r="F312" s="204" t="s">
        <v>318</v>
      </c>
      <c r="G312" s="191"/>
      <c r="H312" s="191"/>
      <c r="I312" s="194"/>
      <c r="J312" s="205">
        <f>BK312</f>
        <v>0</v>
      </c>
      <c r="K312" s="191"/>
      <c r="L312" s="196"/>
      <c r="M312" s="197"/>
      <c r="N312" s="198"/>
      <c r="O312" s="198"/>
      <c r="P312" s="199">
        <f>SUM(P313:P407)</f>
        <v>0</v>
      </c>
      <c r="Q312" s="198"/>
      <c r="R312" s="199">
        <f>SUM(R313:R407)</f>
        <v>285.65862199999998</v>
      </c>
      <c r="S312" s="198"/>
      <c r="T312" s="200">
        <f>SUM(T313:T407)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86</v>
      </c>
      <c r="AT312" s="202" t="s">
        <v>77</v>
      </c>
      <c r="AU312" s="202" t="s">
        <v>86</v>
      </c>
      <c r="AY312" s="201" t="s">
        <v>127</v>
      </c>
      <c r="BK312" s="203">
        <f>SUM(BK313:BK407)</f>
        <v>0</v>
      </c>
    </row>
    <row r="313" s="2" customFormat="1" ht="37.8" customHeight="1">
      <c r="A313" s="40"/>
      <c r="B313" s="41"/>
      <c r="C313" s="206" t="s">
        <v>319</v>
      </c>
      <c r="D313" s="206" t="s">
        <v>129</v>
      </c>
      <c r="E313" s="207" t="s">
        <v>320</v>
      </c>
      <c r="F313" s="208" t="s">
        <v>321</v>
      </c>
      <c r="G313" s="209" t="s">
        <v>132</v>
      </c>
      <c r="H313" s="210">
        <v>2662</v>
      </c>
      <c r="I313" s="211"/>
      <c r="J313" s="212">
        <f>ROUND(I313*H313,2)</f>
        <v>0</v>
      </c>
      <c r="K313" s="208" t="s">
        <v>133</v>
      </c>
      <c r="L313" s="46"/>
      <c r="M313" s="213" t="s">
        <v>33</v>
      </c>
      <c r="N313" s="214" t="s">
        <v>49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134</v>
      </c>
      <c r="AT313" s="217" t="s">
        <v>129</v>
      </c>
      <c r="AU313" s="217" t="s">
        <v>88</v>
      </c>
      <c r="AY313" s="18" t="s">
        <v>127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8" t="s">
        <v>86</v>
      </c>
      <c r="BK313" s="218">
        <f>ROUND(I313*H313,2)</f>
        <v>0</v>
      </c>
      <c r="BL313" s="18" t="s">
        <v>134</v>
      </c>
      <c r="BM313" s="217" t="s">
        <v>322</v>
      </c>
    </row>
    <row r="314" s="2" customFormat="1">
      <c r="A314" s="40"/>
      <c r="B314" s="41"/>
      <c r="C314" s="42"/>
      <c r="D314" s="219" t="s">
        <v>136</v>
      </c>
      <c r="E314" s="42"/>
      <c r="F314" s="220" t="s">
        <v>323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8" t="s">
        <v>136</v>
      </c>
      <c r="AU314" s="18" t="s">
        <v>88</v>
      </c>
    </row>
    <row r="315" s="13" customFormat="1">
      <c r="A315" s="13"/>
      <c r="B315" s="224"/>
      <c r="C315" s="225"/>
      <c r="D315" s="226" t="s">
        <v>138</v>
      </c>
      <c r="E315" s="227" t="s">
        <v>33</v>
      </c>
      <c r="F315" s="228" t="s">
        <v>301</v>
      </c>
      <c r="G315" s="225"/>
      <c r="H315" s="227" t="s">
        <v>33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138</v>
      </c>
      <c r="AU315" s="234" t="s">
        <v>88</v>
      </c>
      <c r="AV315" s="13" t="s">
        <v>86</v>
      </c>
      <c r="AW315" s="13" t="s">
        <v>40</v>
      </c>
      <c r="AX315" s="13" t="s">
        <v>78</v>
      </c>
      <c r="AY315" s="234" t="s">
        <v>127</v>
      </c>
    </row>
    <row r="316" s="13" customFormat="1">
      <c r="A316" s="13"/>
      <c r="B316" s="224"/>
      <c r="C316" s="225"/>
      <c r="D316" s="226" t="s">
        <v>138</v>
      </c>
      <c r="E316" s="227" t="s">
        <v>33</v>
      </c>
      <c r="F316" s="228" t="s">
        <v>324</v>
      </c>
      <c r="G316" s="225"/>
      <c r="H316" s="227" t="s">
        <v>33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138</v>
      </c>
      <c r="AU316" s="234" t="s">
        <v>88</v>
      </c>
      <c r="AV316" s="13" t="s">
        <v>86</v>
      </c>
      <c r="AW316" s="13" t="s">
        <v>40</v>
      </c>
      <c r="AX316" s="13" t="s">
        <v>78</v>
      </c>
      <c r="AY316" s="234" t="s">
        <v>127</v>
      </c>
    </row>
    <row r="317" s="13" customFormat="1">
      <c r="A317" s="13"/>
      <c r="B317" s="224"/>
      <c r="C317" s="225"/>
      <c r="D317" s="226" t="s">
        <v>138</v>
      </c>
      <c r="E317" s="227" t="s">
        <v>33</v>
      </c>
      <c r="F317" s="228" t="s">
        <v>146</v>
      </c>
      <c r="G317" s="225"/>
      <c r="H317" s="227" t="s">
        <v>33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138</v>
      </c>
      <c r="AU317" s="234" t="s">
        <v>88</v>
      </c>
      <c r="AV317" s="13" t="s">
        <v>86</v>
      </c>
      <c r="AW317" s="13" t="s">
        <v>40</v>
      </c>
      <c r="AX317" s="13" t="s">
        <v>78</v>
      </c>
      <c r="AY317" s="234" t="s">
        <v>127</v>
      </c>
    </row>
    <row r="318" s="14" customFormat="1">
      <c r="A318" s="14"/>
      <c r="B318" s="235"/>
      <c r="C318" s="236"/>
      <c r="D318" s="226" t="s">
        <v>138</v>
      </c>
      <c r="E318" s="237" t="s">
        <v>33</v>
      </c>
      <c r="F318" s="238" t="s">
        <v>147</v>
      </c>
      <c r="G318" s="236"/>
      <c r="H318" s="239">
        <v>2310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138</v>
      </c>
      <c r="AU318" s="245" t="s">
        <v>88</v>
      </c>
      <c r="AV318" s="14" t="s">
        <v>88</v>
      </c>
      <c r="AW318" s="14" t="s">
        <v>40</v>
      </c>
      <c r="AX318" s="14" t="s">
        <v>78</v>
      </c>
      <c r="AY318" s="245" t="s">
        <v>127</v>
      </c>
    </row>
    <row r="319" s="13" customFormat="1">
      <c r="A319" s="13"/>
      <c r="B319" s="224"/>
      <c r="C319" s="225"/>
      <c r="D319" s="226" t="s">
        <v>138</v>
      </c>
      <c r="E319" s="227" t="s">
        <v>33</v>
      </c>
      <c r="F319" s="228" t="s">
        <v>148</v>
      </c>
      <c r="G319" s="225"/>
      <c r="H319" s="227" t="s">
        <v>33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138</v>
      </c>
      <c r="AU319" s="234" t="s">
        <v>88</v>
      </c>
      <c r="AV319" s="13" t="s">
        <v>86</v>
      </c>
      <c r="AW319" s="13" t="s">
        <v>40</v>
      </c>
      <c r="AX319" s="13" t="s">
        <v>78</v>
      </c>
      <c r="AY319" s="234" t="s">
        <v>127</v>
      </c>
    </row>
    <row r="320" s="14" customFormat="1">
      <c r="A320" s="14"/>
      <c r="B320" s="235"/>
      <c r="C320" s="236"/>
      <c r="D320" s="226" t="s">
        <v>138</v>
      </c>
      <c r="E320" s="237" t="s">
        <v>33</v>
      </c>
      <c r="F320" s="238" t="s">
        <v>149</v>
      </c>
      <c r="G320" s="236"/>
      <c r="H320" s="239">
        <v>110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138</v>
      </c>
      <c r="AU320" s="245" t="s">
        <v>88</v>
      </c>
      <c r="AV320" s="14" t="s">
        <v>88</v>
      </c>
      <c r="AW320" s="14" t="s">
        <v>40</v>
      </c>
      <c r="AX320" s="14" t="s">
        <v>78</v>
      </c>
      <c r="AY320" s="245" t="s">
        <v>127</v>
      </c>
    </row>
    <row r="321" s="15" customFormat="1">
      <c r="A321" s="15"/>
      <c r="B321" s="246"/>
      <c r="C321" s="247"/>
      <c r="D321" s="226" t="s">
        <v>138</v>
      </c>
      <c r="E321" s="248" t="s">
        <v>33</v>
      </c>
      <c r="F321" s="249" t="s">
        <v>150</v>
      </c>
      <c r="G321" s="247"/>
      <c r="H321" s="250">
        <v>2420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6" t="s">
        <v>138</v>
      </c>
      <c r="AU321" s="256" t="s">
        <v>88</v>
      </c>
      <c r="AV321" s="15" t="s">
        <v>134</v>
      </c>
      <c r="AW321" s="15" t="s">
        <v>40</v>
      </c>
      <c r="AX321" s="15" t="s">
        <v>86</v>
      </c>
      <c r="AY321" s="256" t="s">
        <v>127</v>
      </c>
    </row>
    <row r="322" s="14" customFormat="1">
      <c r="A322" s="14"/>
      <c r="B322" s="235"/>
      <c r="C322" s="236"/>
      <c r="D322" s="226" t="s">
        <v>138</v>
      </c>
      <c r="E322" s="236"/>
      <c r="F322" s="238" t="s">
        <v>302</v>
      </c>
      <c r="G322" s="236"/>
      <c r="H322" s="239">
        <v>2662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138</v>
      </c>
      <c r="AU322" s="245" t="s">
        <v>88</v>
      </c>
      <c r="AV322" s="14" t="s">
        <v>88</v>
      </c>
      <c r="AW322" s="14" t="s">
        <v>4</v>
      </c>
      <c r="AX322" s="14" t="s">
        <v>86</v>
      </c>
      <c r="AY322" s="245" t="s">
        <v>127</v>
      </c>
    </row>
    <row r="323" s="2" customFormat="1" ht="16.5" customHeight="1">
      <c r="A323" s="40"/>
      <c r="B323" s="41"/>
      <c r="C323" s="257" t="s">
        <v>325</v>
      </c>
      <c r="D323" s="257" t="s">
        <v>242</v>
      </c>
      <c r="E323" s="258" t="s">
        <v>326</v>
      </c>
      <c r="F323" s="259" t="s">
        <v>327</v>
      </c>
      <c r="G323" s="260" t="s">
        <v>208</v>
      </c>
      <c r="H323" s="261">
        <v>85.715999999999994</v>
      </c>
      <c r="I323" s="262"/>
      <c r="J323" s="263">
        <f>ROUND(I323*H323,2)</f>
        <v>0</v>
      </c>
      <c r="K323" s="259" t="s">
        <v>133</v>
      </c>
      <c r="L323" s="264"/>
      <c r="M323" s="265" t="s">
        <v>33</v>
      </c>
      <c r="N323" s="266" t="s">
        <v>49</v>
      </c>
      <c r="O323" s="86"/>
      <c r="P323" s="215">
        <f>O323*H323</f>
        <v>0</v>
      </c>
      <c r="Q323" s="215">
        <v>1</v>
      </c>
      <c r="R323" s="215">
        <f>Q323*H323</f>
        <v>85.715999999999994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194</v>
      </c>
      <c r="AT323" s="217" t="s">
        <v>242</v>
      </c>
      <c r="AU323" s="217" t="s">
        <v>88</v>
      </c>
      <c r="AY323" s="18" t="s">
        <v>127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8" t="s">
        <v>86</v>
      </c>
      <c r="BK323" s="218">
        <f>ROUND(I323*H323,2)</f>
        <v>0</v>
      </c>
      <c r="BL323" s="18" t="s">
        <v>134</v>
      </c>
      <c r="BM323" s="217" t="s">
        <v>328</v>
      </c>
    </row>
    <row r="324" s="13" customFormat="1">
      <c r="A324" s="13"/>
      <c r="B324" s="224"/>
      <c r="C324" s="225"/>
      <c r="D324" s="226" t="s">
        <v>138</v>
      </c>
      <c r="E324" s="227" t="s">
        <v>33</v>
      </c>
      <c r="F324" s="228" t="s">
        <v>329</v>
      </c>
      <c r="G324" s="225"/>
      <c r="H324" s="227" t="s">
        <v>33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138</v>
      </c>
      <c r="AU324" s="234" t="s">
        <v>88</v>
      </c>
      <c r="AV324" s="13" t="s">
        <v>86</v>
      </c>
      <c r="AW324" s="13" t="s">
        <v>40</v>
      </c>
      <c r="AX324" s="13" t="s">
        <v>78</v>
      </c>
      <c r="AY324" s="234" t="s">
        <v>127</v>
      </c>
    </row>
    <row r="325" s="13" customFormat="1">
      <c r="A325" s="13"/>
      <c r="B325" s="224"/>
      <c r="C325" s="225"/>
      <c r="D325" s="226" t="s">
        <v>138</v>
      </c>
      <c r="E325" s="227" t="s">
        <v>33</v>
      </c>
      <c r="F325" s="228" t="s">
        <v>330</v>
      </c>
      <c r="G325" s="225"/>
      <c r="H325" s="227" t="s">
        <v>33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138</v>
      </c>
      <c r="AU325" s="234" t="s">
        <v>88</v>
      </c>
      <c r="AV325" s="13" t="s">
        <v>86</v>
      </c>
      <c r="AW325" s="13" t="s">
        <v>40</v>
      </c>
      <c r="AX325" s="13" t="s">
        <v>78</v>
      </c>
      <c r="AY325" s="234" t="s">
        <v>127</v>
      </c>
    </row>
    <row r="326" s="13" customFormat="1">
      <c r="A326" s="13"/>
      <c r="B326" s="224"/>
      <c r="C326" s="225"/>
      <c r="D326" s="226" t="s">
        <v>138</v>
      </c>
      <c r="E326" s="227" t="s">
        <v>33</v>
      </c>
      <c r="F326" s="228" t="s">
        <v>331</v>
      </c>
      <c r="G326" s="225"/>
      <c r="H326" s="227" t="s">
        <v>33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138</v>
      </c>
      <c r="AU326" s="234" t="s">
        <v>88</v>
      </c>
      <c r="AV326" s="13" t="s">
        <v>86</v>
      </c>
      <c r="AW326" s="13" t="s">
        <v>40</v>
      </c>
      <c r="AX326" s="13" t="s">
        <v>78</v>
      </c>
      <c r="AY326" s="234" t="s">
        <v>127</v>
      </c>
    </row>
    <row r="327" s="13" customFormat="1">
      <c r="A327" s="13"/>
      <c r="B327" s="224"/>
      <c r="C327" s="225"/>
      <c r="D327" s="226" t="s">
        <v>138</v>
      </c>
      <c r="E327" s="227" t="s">
        <v>33</v>
      </c>
      <c r="F327" s="228" t="s">
        <v>332</v>
      </c>
      <c r="G327" s="225"/>
      <c r="H327" s="227" t="s">
        <v>33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138</v>
      </c>
      <c r="AU327" s="234" t="s">
        <v>88</v>
      </c>
      <c r="AV327" s="13" t="s">
        <v>86</v>
      </c>
      <c r="AW327" s="13" t="s">
        <v>40</v>
      </c>
      <c r="AX327" s="13" t="s">
        <v>78</v>
      </c>
      <c r="AY327" s="234" t="s">
        <v>127</v>
      </c>
    </row>
    <row r="328" s="14" customFormat="1">
      <c r="A328" s="14"/>
      <c r="B328" s="235"/>
      <c r="C328" s="236"/>
      <c r="D328" s="226" t="s">
        <v>138</v>
      </c>
      <c r="E328" s="237" t="s">
        <v>33</v>
      </c>
      <c r="F328" s="238" t="s">
        <v>333</v>
      </c>
      <c r="G328" s="236"/>
      <c r="H328" s="239">
        <v>74.536000000000001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138</v>
      </c>
      <c r="AU328" s="245" t="s">
        <v>88</v>
      </c>
      <c r="AV328" s="14" t="s">
        <v>88</v>
      </c>
      <c r="AW328" s="14" t="s">
        <v>40</v>
      </c>
      <c r="AX328" s="14" t="s">
        <v>86</v>
      </c>
      <c r="AY328" s="245" t="s">
        <v>127</v>
      </c>
    </row>
    <row r="329" s="14" customFormat="1">
      <c r="A329" s="14"/>
      <c r="B329" s="235"/>
      <c r="C329" s="236"/>
      <c r="D329" s="226" t="s">
        <v>138</v>
      </c>
      <c r="E329" s="236"/>
      <c r="F329" s="238" t="s">
        <v>334</v>
      </c>
      <c r="G329" s="236"/>
      <c r="H329" s="239">
        <v>85.715999999999994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138</v>
      </c>
      <c r="AU329" s="245" t="s">
        <v>88</v>
      </c>
      <c r="AV329" s="14" t="s">
        <v>88</v>
      </c>
      <c r="AW329" s="14" t="s">
        <v>4</v>
      </c>
      <c r="AX329" s="14" t="s">
        <v>86</v>
      </c>
      <c r="AY329" s="245" t="s">
        <v>127</v>
      </c>
    </row>
    <row r="330" s="2" customFormat="1" ht="21.75" customHeight="1">
      <c r="A330" s="40"/>
      <c r="B330" s="41"/>
      <c r="C330" s="206" t="s">
        <v>335</v>
      </c>
      <c r="D330" s="206" t="s">
        <v>129</v>
      </c>
      <c r="E330" s="207" t="s">
        <v>336</v>
      </c>
      <c r="F330" s="208" t="s">
        <v>337</v>
      </c>
      <c r="G330" s="209" t="s">
        <v>132</v>
      </c>
      <c r="H330" s="210">
        <v>2647.0999999999999</v>
      </c>
      <c r="I330" s="211"/>
      <c r="J330" s="212">
        <f>ROUND(I330*H330,2)</f>
        <v>0</v>
      </c>
      <c r="K330" s="208" t="s">
        <v>133</v>
      </c>
      <c r="L330" s="46"/>
      <c r="M330" s="213" t="s">
        <v>33</v>
      </c>
      <c r="N330" s="214" t="s">
        <v>49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134</v>
      </c>
      <c r="AT330" s="217" t="s">
        <v>129</v>
      </c>
      <c r="AU330" s="217" t="s">
        <v>88</v>
      </c>
      <c r="AY330" s="18" t="s">
        <v>127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8" t="s">
        <v>86</v>
      </c>
      <c r="BK330" s="218">
        <f>ROUND(I330*H330,2)</f>
        <v>0</v>
      </c>
      <c r="BL330" s="18" t="s">
        <v>134</v>
      </c>
      <c r="BM330" s="217" t="s">
        <v>338</v>
      </c>
    </row>
    <row r="331" s="2" customFormat="1">
      <c r="A331" s="40"/>
      <c r="B331" s="41"/>
      <c r="C331" s="42"/>
      <c r="D331" s="219" t="s">
        <v>136</v>
      </c>
      <c r="E331" s="42"/>
      <c r="F331" s="220" t="s">
        <v>339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8" t="s">
        <v>136</v>
      </c>
      <c r="AU331" s="18" t="s">
        <v>88</v>
      </c>
    </row>
    <row r="332" s="13" customFormat="1">
      <c r="A332" s="13"/>
      <c r="B332" s="224"/>
      <c r="C332" s="225"/>
      <c r="D332" s="226" t="s">
        <v>138</v>
      </c>
      <c r="E332" s="227" t="s">
        <v>33</v>
      </c>
      <c r="F332" s="228" t="s">
        <v>340</v>
      </c>
      <c r="G332" s="225"/>
      <c r="H332" s="227" t="s">
        <v>33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138</v>
      </c>
      <c r="AU332" s="234" t="s">
        <v>88</v>
      </c>
      <c r="AV332" s="13" t="s">
        <v>86</v>
      </c>
      <c r="AW332" s="13" t="s">
        <v>40</v>
      </c>
      <c r="AX332" s="13" t="s">
        <v>78</v>
      </c>
      <c r="AY332" s="234" t="s">
        <v>127</v>
      </c>
    </row>
    <row r="333" s="13" customFormat="1">
      <c r="A333" s="13"/>
      <c r="B333" s="224"/>
      <c r="C333" s="225"/>
      <c r="D333" s="226" t="s">
        <v>138</v>
      </c>
      <c r="E333" s="227" t="s">
        <v>33</v>
      </c>
      <c r="F333" s="228" t="s">
        <v>341</v>
      </c>
      <c r="G333" s="225"/>
      <c r="H333" s="227" t="s">
        <v>33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138</v>
      </c>
      <c r="AU333" s="234" t="s">
        <v>88</v>
      </c>
      <c r="AV333" s="13" t="s">
        <v>86</v>
      </c>
      <c r="AW333" s="13" t="s">
        <v>40</v>
      </c>
      <c r="AX333" s="13" t="s">
        <v>78</v>
      </c>
      <c r="AY333" s="234" t="s">
        <v>127</v>
      </c>
    </row>
    <row r="334" s="13" customFormat="1">
      <c r="A334" s="13"/>
      <c r="B334" s="224"/>
      <c r="C334" s="225"/>
      <c r="D334" s="226" t="s">
        <v>138</v>
      </c>
      <c r="E334" s="227" t="s">
        <v>33</v>
      </c>
      <c r="F334" s="228" t="s">
        <v>342</v>
      </c>
      <c r="G334" s="225"/>
      <c r="H334" s="227" t="s">
        <v>33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138</v>
      </c>
      <c r="AU334" s="234" t="s">
        <v>88</v>
      </c>
      <c r="AV334" s="13" t="s">
        <v>86</v>
      </c>
      <c r="AW334" s="13" t="s">
        <v>40</v>
      </c>
      <c r="AX334" s="13" t="s">
        <v>78</v>
      </c>
      <c r="AY334" s="234" t="s">
        <v>127</v>
      </c>
    </row>
    <row r="335" s="13" customFormat="1">
      <c r="A335" s="13"/>
      <c r="B335" s="224"/>
      <c r="C335" s="225"/>
      <c r="D335" s="226" t="s">
        <v>138</v>
      </c>
      <c r="E335" s="227" t="s">
        <v>33</v>
      </c>
      <c r="F335" s="228" t="s">
        <v>343</v>
      </c>
      <c r="G335" s="225"/>
      <c r="H335" s="227" t="s">
        <v>33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138</v>
      </c>
      <c r="AU335" s="234" t="s">
        <v>88</v>
      </c>
      <c r="AV335" s="13" t="s">
        <v>86</v>
      </c>
      <c r="AW335" s="13" t="s">
        <v>40</v>
      </c>
      <c r="AX335" s="13" t="s">
        <v>78</v>
      </c>
      <c r="AY335" s="234" t="s">
        <v>127</v>
      </c>
    </row>
    <row r="336" s="14" customFormat="1">
      <c r="A336" s="14"/>
      <c r="B336" s="235"/>
      <c r="C336" s="236"/>
      <c r="D336" s="226" t="s">
        <v>138</v>
      </c>
      <c r="E336" s="237" t="s">
        <v>33</v>
      </c>
      <c r="F336" s="238" t="s">
        <v>344</v>
      </c>
      <c r="G336" s="236"/>
      <c r="H336" s="239">
        <v>2200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138</v>
      </c>
      <c r="AU336" s="245" t="s">
        <v>88</v>
      </c>
      <c r="AV336" s="14" t="s">
        <v>88</v>
      </c>
      <c r="AW336" s="14" t="s">
        <v>40</v>
      </c>
      <c r="AX336" s="14" t="s">
        <v>78</v>
      </c>
      <c r="AY336" s="245" t="s">
        <v>127</v>
      </c>
    </row>
    <row r="337" s="14" customFormat="1">
      <c r="A337" s="14"/>
      <c r="B337" s="235"/>
      <c r="C337" s="236"/>
      <c r="D337" s="226" t="s">
        <v>138</v>
      </c>
      <c r="E337" s="237" t="s">
        <v>33</v>
      </c>
      <c r="F337" s="238" t="s">
        <v>345</v>
      </c>
      <c r="G337" s="236"/>
      <c r="H337" s="239">
        <v>370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138</v>
      </c>
      <c r="AU337" s="245" t="s">
        <v>88</v>
      </c>
      <c r="AV337" s="14" t="s">
        <v>88</v>
      </c>
      <c r="AW337" s="14" t="s">
        <v>40</v>
      </c>
      <c r="AX337" s="14" t="s">
        <v>78</v>
      </c>
      <c r="AY337" s="245" t="s">
        <v>127</v>
      </c>
    </row>
    <row r="338" s="15" customFormat="1">
      <c r="A338" s="15"/>
      <c r="B338" s="246"/>
      <c r="C338" s="247"/>
      <c r="D338" s="226" t="s">
        <v>138</v>
      </c>
      <c r="E338" s="248" t="s">
        <v>33</v>
      </c>
      <c r="F338" s="249" t="s">
        <v>150</v>
      </c>
      <c r="G338" s="247"/>
      <c r="H338" s="250">
        <v>2570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6" t="s">
        <v>138</v>
      </c>
      <c r="AU338" s="256" t="s">
        <v>88</v>
      </c>
      <c r="AV338" s="15" t="s">
        <v>134</v>
      </c>
      <c r="AW338" s="15" t="s">
        <v>40</v>
      </c>
      <c r="AX338" s="15" t="s">
        <v>86</v>
      </c>
      <c r="AY338" s="256" t="s">
        <v>127</v>
      </c>
    </row>
    <row r="339" s="14" customFormat="1">
      <c r="A339" s="14"/>
      <c r="B339" s="235"/>
      <c r="C339" s="236"/>
      <c r="D339" s="226" t="s">
        <v>138</v>
      </c>
      <c r="E339" s="236"/>
      <c r="F339" s="238" t="s">
        <v>346</v>
      </c>
      <c r="G339" s="236"/>
      <c r="H339" s="239">
        <v>2647.0999999999999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138</v>
      </c>
      <c r="AU339" s="245" t="s">
        <v>88</v>
      </c>
      <c r="AV339" s="14" t="s">
        <v>88</v>
      </c>
      <c r="AW339" s="14" t="s">
        <v>4</v>
      </c>
      <c r="AX339" s="14" t="s">
        <v>86</v>
      </c>
      <c r="AY339" s="245" t="s">
        <v>127</v>
      </c>
    </row>
    <row r="340" s="2" customFormat="1" ht="21.75" customHeight="1">
      <c r="A340" s="40"/>
      <c r="B340" s="41"/>
      <c r="C340" s="206" t="s">
        <v>347</v>
      </c>
      <c r="D340" s="206" t="s">
        <v>129</v>
      </c>
      <c r="E340" s="207" t="s">
        <v>336</v>
      </c>
      <c r="F340" s="208" t="s">
        <v>337</v>
      </c>
      <c r="G340" s="209" t="s">
        <v>132</v>
      </c>
      <c r="H340" s="210">
        <v>2647.0999999999999</v>
      </c>
      <c r="I340" s="211"/>
      <c r="J340" s="212">
        <f>ROUND(I340*H340,2)</f>
        <v>0</v>
      </c>
      <c r="K340" s="208" t="s">
        <v>133</v>
      </c>
      <c r="L340" s="46"/>
      <c r="M340" s="213" t="s">
        <v>33</v>
      </c>
      <c r="N340" s="214" t="s">
        <v>49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134</v>
      </c>
      <c r="AT340" s="217" t="s">
        <v>129</v>
      </c>
      <c r="AU340" s="217" t="s">
        <v>88</v>
      </c>
      <c r="AY340" s="18" t="s">
        <v>127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8" t="s">
        <v>86</v>
      </c>
      <c r="BK340" s="218">
        <f>ROUND(I340*H340,2)</f>
        <v>0</v>
      </c>
      <c r="BL340" s="18" t="s">
        <v>134</v>
      </c>
      <c r="BM340" s="217" t="s">
        <v>348</v>
      </c>
    </row>
    <row r="341" s="2" customFormat="1">
      <c r="A341" s="40"/>
      <c r="B341" s="41"/>
      <c r="C341" s="42"/>
      <c r="D341" s="219" t="s">
        <v>136</v>
      </c>
      <c r="E341" s="42"/>
      <c r="F341" s="220" t="s">
        <v>339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8" t="s">
        <v>136</v>
      </c>
      <c r="AU341" s="18" t="s">
        <v>88</v>
      </c>
    </row>
    <row r="342" s="13" customFormat="1">
      <c r="A342" s="13"/>
      <c r="B342" s="224"/>
      <c r="C342" s="225"/>
      <c r="D342" s="226" t="s">
        <v>138</v>
      </c>
      <c r="E342" s="227" t="s">
        <v>33</v>
      </c>
      <c r="F342" s="228" t="s">
        <v>340</v>
      </c>
      <c r="G342" s="225"/>
      <c r="H342" s="227" t="s">
        <v>33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138</v>
      </c>
      <c r="AU342" s="234" t="s">
        <v>88</v>
      </c>
      <c r="AV342" s="13" t="s">
        <v>86</v>
      </c>
      <c r="AW342" s="13" t="s">
        <v>40</v>
      </c>
      <c r="AX342" s="13" t="s">
        <v>78</v>
      </c>
      <c r="AY342" s="234" t="s">
        <v>127</v>
      </c>
    </row>
    <row r="343" s="13" customFormat="1">
      <c r="A343" s="13"/>
      <c r="B343" s="224"/>
      <c r="C343" s="225"/>
      <c r="D343" s="226" t="s">
        <v>138</v>
      </c>
      <c r="E343" s="227" t="s">
        <v>33</v>
      </c>
      <c r="F343" s="228" t="s">
        <v>349</v>
      </c>
      <c r="G343" s="225"/>
      <c r="H343" s="227" t="s">
        <v>33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138</v>
      </c>
      <c r="AU343" s="234" t="s">
        <v>88</v>
      </c>
      <c r="AV343" s="13" t="s">
        <v>86</v>
      </c>
      <c r="AW343" s="13" t="s">
        <v>40</v>
      </c>
      <c r="AX343" s="13" t="s">
        <v>78</v>
      </c>
      <c r="AY343" s="234" t="s">
        <v>127</v>
      </c>
    </row>
    <row r="344" s="13" customFormat="1">
      <c r="A344" s="13"/>
      <c r="B344" s="224"/>
      <c r="C344" s="225"/>
      <c r="D344" s="226" t="s">
        <v>138</v>
      </c>
      <c r="E344" s="227" t="s">
        <v>33</v>
      </c>
      <c r="F344" s="228" t="s">
        <v>350</v>
      </c>
      <c r="G344" s="225"/>
      <c r="H344" s="227" t="s">
        <v>33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138</v>
      </c>
      <c r="AU344" s="234" t="s">
        <v>88</v>
      </c>
      <c r="AV344" s="13" t="s">
        <v>86</v>
      </c>
      <c r="AW344" s="13" t="s">
        <v>40</v>
      </c>
      <c r="AX344" s="13" t="s">
        <v>78</v>
      </c>
      <c r="AY344" s="234" t="s">
        <v>127</v>
      </c>
    </row>
    <row r="345" s="13" customFormat="1">
      <c r="A345" s="13"/>
      <c r="B345" s="224"/>
      <c r="C345" s="225"/>
      <c r="D345" s="226" t="s">
        <v>138</v>
      </c>
      <c r="E345" s="227" t="s">
        <v>33</v>
      </c>
      <c r="F345" s="228" t="s">
        <v>351</v>
      </c>
      <c r="G345" s="225"/>
      <c r="H345" s="227" t="s">
        <v>33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138</v>
      </c>
      <c r="AU345" s="234" t="s">
        <v>88</v>
      </c>
      <c r="AV345" s="13" t="s">
        <v>86</v>
      </c>
      <c r="AW345" s="13" t="s">
        <v>40</v>
      </c>
      <c r="AX345" s="13" t="s">
        <v>78</v>
      </c>
      <c r="AY345" s="234" t="s">
        <v>127</v>
      </c>
    </row>
    <row r="346" s="14" customFormat="1">
      <c r="A346" s="14"/>
      <c r="B346" s="235"/>
      <c r="C346" s="236"/>
      <c r="D346" s="226" t="s">
        <v>138</v>
      </c>
      <c r="E346" s="237" t="s">
        <v>33</v>
      </c>
      <c r="F346" s="238" t="s">
        <v>344</v>
      </c>
      <c r="G346" s="236"/>
      <c r="H346" s="239">
        <v>2200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138</v>
      </c>
      <c r="AU346" s="245" t="s">
        <v>88</v>
      </c>
      <c r="AV346" s="14" t="s">
        <v>88</v>
      </c>
      <c r="AW346" s="14" t="s">
        <v>40</v>
      </c>
      <c r="AX346" s="14" t="s">
        <v>78</v>
      </c>
      <c r="AY346" s="245" t="s">
        <v>127</v>
      </c>
    </row>
    <row r="347" s="14" customFormat="1">
      <c r="A347" s="14"/>
      <c r="B347" s="235"/>
      <c r="C347" s="236"/>
      <c r="D347" s="226" t="s">
        <v>138</v>
      </c>
      <c r="E347" s="237" t="s">
        <v>33</v>
      </c>
      <c r="F347" s="238" t="s">
        <v>345</v>
      </c>
      <c r="G347" s="236"/>
      <c r="H347" s="239">
        <v>370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138</v>
      </c>
      <c r="AU347" s="245" t="s">
        <v>88</v>
      </c>
      <c r="AV347" s="14" t="s">
        <v>88</v>
      </c>
      <c r="AW347" s="14" t="s">
        <v>40</v>
      </c>
      <c r="AX347" s="14" t="s">
        <v>78</v>
      </c>
      <c r="AY347" s="245" t="s">
        <v>127</v>
      </c>
    </row>
    <row r="348" s="15" customFormat="1">
      <c r="A348" s="15"/>
      <c r="B348" s="246"/>
      <c r="C348" s="247"/>
      <c r="D348" s="226" t="s">
        <v>138</v>
      </c>
      <c r="E348" s="248" t="s">
        <v>33</v>
      </c>
      <c r="F348" s="249" t="s">
        <v>150</v>
      </c>
      <c r="G348" s="247"/>
      <c r="H348" s="250">
        <v>2570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138</v>
      </c>
      <c r="AU348" s="256" t="s">
        <v>88</v>
      </c>
      <c r="AV348" s="15" t="s">
        <v>134</v>
      </c>
      <c r="AW348" s="15" t="s">
        <v>40</v>
      </c>
      <c r="AX348" s="15" t="s">
        <v>86</v>
      </c>
      <c r="AY348" s="256" t="s">
        <v>127</v>
      </c>
    </row>
    <row r="349" s="14" customFormat="1">
      <c r="A349" s="14"/>
      <c r="B349" s="235"/>
      <c r="C349" s="236"/>
      <c r="D349" s="226" t="s">
        <v>138</v>
      </c>
      <c r="E349" s="236"/>
      <c r="F349" s="238" t="s">
        <v>346</v>
      </c>
      <c r="G349" s="236"/>
      <c r="H349" s="239">
        <v>2647.0999999999999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138</v>
      </c>
      <c r="AU349" s="245" t="s">
        <v>88</v>
      </c>
      <c r="AV349" s="14" t="s">
        <v>88</v>
      </c>
      <c r="AW349" s="14" t="s">
        <v>4</v>
      </c>
      <c r="AX349" s="14" t="s">
        <v>86</v>
      </c>
      <c r="AY349" s="245" t="s">
        <v>127</v>
      </c>
    </row>
    <row r="350" s="2" customFormat="1" ht="21.75" customHeight="1">
      <c r="A350" s="40"/>
      <c r="B350" s="41"/>
      <c r="C350" s="206" t="s">
        <v>352</v>
      </c>
      <c r="D350" s="206" t="s">
        <v>129</v>
      </c>
      <c r="E350" s="207" t="s">
        <v>353</v>
      </c>
      <c r="F350" s="208" t="s">
        <v>354</v>
      </c>
      <c r="G350" s="209" t="s">
        <v>132</v>
      </c>
      <c r="H350" s="210">
        <v>324</v>
      </c>
      <c r="I350" s="211"/>
      <c r="J350" s="212">
        <f>ROUND(I350*H350,2)</f>
        <v>0</v>
      </c>
      <c r="K350" s="208" t="s">
        <v>133</v>
      </c>
      <c r="L350" s="46"/>
      <c r="M350" s="213" t="s">
        <v>33</v>
      </c>
      <c r="N350" s="214" t="s">
        <v>49</v>
      </c>
      <c r="O350" s="86"/>
      <c r="P350" s="215">
        <f>O350*H350</f>
        <v>0</v>
      </c>
      <c r="Q350" s="215">
        <v>0</v>
      </c>
      <c r="R350" s="215">
        <f>Q350*H350</f>
        <v>0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134</v>
      </c>
      <c r="AT350" s="217" t="s">
        <v>129</v>
      </c>
      <c r="AU350" s="217" t="s">
        <v>88</v>
      </c>
      <c r="AY350" s="18" t="s">
        <v>127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8" t="s">
        <v>86</v>
      </c>
      <c r="BK350" s="218">
        <f>ROUND(I350*H350,2)</f>
        <v>0</v>
      </c>
      <c r="BL350" s="18" t="s">
        <v>134</v>
      </c>
      <c r="BM350" s="217" t="s">
        <v>355</v>
      </c>
    </row>
    <row r="351" s="2" customFormat="1">
      <c r="A351" s="40"/>
      <c r="B351" s="41"/>
      <c r="C351" s="42"/>
      <c r="D351" s="219" t="s">
        <v>136</v>
      </c>
      <c r="E351" s="42"/>
      <c r="F351" s="220" t="s">
        <v>356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8" t="s">
        <v>136</v>
      </c>
      <c r="AU351" s="18" t="s">
        <v>88</v>
      </c>
    </row>
    <row r="352" s="13" customFormat="1">
      <c r="A352" s="13"/>
      <c r="B352" s="224"/>
      <c r="C352" s="225"/>
      <c r="D352" s="226" t="s">
        <v>138</v>
      </c>
      <c r="E352" s="227" t="s">
        <v>33</v>
      </c>
      <c r="F352" s="228" t="s">
        <v>357</v>
      </c>
      <c r="G352" s="225"/>
      <c r="H352" s="227" t="s">
        <v>33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138</v>
      </c>
      <c r="AU352" s="234" t="s">
        <v>88</v>
      </c>
      <c r="AV352" s="13" t="s">
        <v>86</v>
      </c>
      <c r="AW352" s="13" t="s">
        <v>40</v>
      </c>
      <c r="AX352" s="13" t="s">
        <v>78</v>
      </c>
      <c r="AY352" s="234" t="s">
        <v>127</v>
      </c>
    </row>
    <row r="353" s="14" customFormat="1">
      <c r="A353" s="14"/>
      <c r="B353" s="235"/>
      <c r="C353" s="236"/>
      <c r="D353" s="226" t="s">
        <v>138</v>
      </c>
      <c r="E353" s="237" t="s">
        <v>33</v>
      </c>
      <c r="F353" s="238" t="s">
        <v>358</v>
      </c>
      <c r="G353" s="236"/>
      <c r="H353" s="239">
        <v>324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138</v>
      </c>
      <c r="AU353" s="245" t="s">
        <v>88</v>
      </c>
      <c r="AV353" s="14" t="s">
        <v>88</v>
      </c>
      <c r="AW353" s="14" t="s">
        <v>40</v>
      </c>
      <c r="AX353" s="14" t="s">
        <v>86</v>
      </c>
      <c r="AY353" s="245" t="s">
        <v>127</v>
      </c>
    </row>
    <row r="354" s="2" customFormat="1" ht="24.15" customHeight="1">
      <c r="A354" s="40"/>
      <c r="B354" s="41"/>
      <c r="C354" s="206" t="s">
        <v>359</v>
      </c>
      <c r="D354" s="206" t="s">
        <v>129</v>
      </c>
      <c r="E354" s="207" t="s">
        <v>360</v>
      </c>
      <c r="F354" s="208" t="s">
        <v>361</v>
      </c>
      <c r="G354" s="209" t="s">
        <v>132</v>
      </c>
      <c r="H354" s="210">
        <v>27</v>
      </c>
      <c r="I354" s="211"/>
      <c r="J354" s="212">
        <f>ROUND(I354*H354,2)</f>
        <v>0</v>
      </c>
      <c r="K354" s="208" t="s">
        <v>133</v>
      </c>
      <c r="L354" s="46"/>
      <c r="M354" s="213" t="s">
        <v>33</v>
      </c>
      <c r="N354" s="214" t="s">
        <v>49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134</v>
      </c>
      <c r="AT354" s="217" t="s">
        <v>129</v>
      </c>
      <c r="AU354" s="217" t="s">
        <v>88</v>
      </c>
      <c r="AY354" s="18" t="s">
        <v>127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8" t="s">
        <v>86</v>
      </c>
      <c r="BK354" s="218">
        <f>ROUND(I354*H354,2)</f>
        <v>0</v>
      </c>
      <c r="BL354" s="18" t="s">
        <v>134</v>
      </c>
      <c r="BM354" s="217" t="s">
        <v>362</v>
      </c>
    </row>
    <row r="355" s="2" customFormat="1">
      <c r="A355" s="40"/>
      <c r="B355" s="41"/>
      <c r="C355" s="42"/>
      <c r="D355" s="219" t="s">
        <v>136</v>
      </c>
      <c r="E355" s="42"/>
      <c r="F355" s="220" t="s">
        <v>363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8" t="s">
        <v>136</v>
      </c>
      <c r="AU355" s="18" t="s">
        <v>88</v>
      </c>
    </row>
    <row r="356" s="13" customFormat="1">
      <c r="A356" s="13"/>
      <c r="B356" s="224"/>
      <c r="C356" s="225"/>
      <c r="D356" s="226" t="s">
        <v>138</v>
      </c>
      <c r="E356" s="227" t="s">
        <v>33</v>
      </c>
      <c r="F356" s="228" t="s">
        <v>364</v>
      </c>
      <c r="G356" s="225"/>
      <c r="H356" s="227" t="s">
        <v>33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138</v>
      </c>
      <c r="AU356" s="234" t="s">
        <v>88</v>
      </c>
      <c r="AV356" s="13" t="s">
        <v>86</v>
      </c>
      <c r="AW356" s="13" t="s">
        <v>40</v>
      </c>
      <c r="AX356" s="13" t="s">
        <v>78</v>
      </c>
      <c r="AY356" s="234" t="s">
        <v>127</v>
      </c>
    </row>
    <row r="357" s="14" customFormat="1">
      <c r="A357" s="14"/>
      <c r="B357" s="235"/>
      <c r="C357" s="236"/>
      <c r="D357" s="226" t="s">
        <v>138</v>
      </c>
      <c r="E357" s="237" t="s">
        <v>33</v>
      </c>
      <c r="F357" s="238" t="s">
        <v>365</v>
      </c>
      <c r="G357" s="236"/>
      <c r="H357" s="239">
        <v>27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138</v>
      </c>
      <c r="AU357" s="245" t="s">
        <v>88</v>
      </c>
      <c r="AV357" s="14" t="s">
        <v>88</v>
      </c>
      <c r="AW357" s="14" t="s">
        <v>40</v>
      </c>
      <c r="AX357" s="14" t="s">
        <v>86</v>
      </c>
      <c r="AY357" s="245" t="s">
        <v>127</v>
      </c>
    </row>
    <row r="358" s="2" customFormat="1" ht="16.5" customHeight="1">
      <c r="A358" s="40"/>
      <c r="B358" s="41"/>
      <c r="C358" s="206" t="s">
        <v>366</v>
      </c>
      <c r="D358" s="206" t="s">
        <v>129</v>
      </c>
      <c r="E358" s="207" t="s">
        <v>367</v>
      </c>
      <c r="F358" s="208" t="s">
        <v>368</v>
      </c>
      <c r="G358" s="209" t="s">
        <v>132</v>
      </c>
      <c r="H358" s="210">
        <v>2266</v>
      </c>
      <c r="I358" s="211"/>
      <c r="J358" s="212">
        <f>ROUND(I358*H358,2)</f>
        <v>0</v>
      </c>
      <c r="K358" s="208" t="s">
        <v>133</v>
      </c>
      <c r="L358" s="46"/>
      <c r="M358" s="213" t="s">
        <v>33</v>
      </c>
      <c r="N358" s="214" t="s">
        <v>49</v>
      </c>
      <c r="O358" s="86"/>
      <c r="P358" s="215">
        <f>O358*H358</f>
        <v>0</v>
      </c>
      <c r="Q358" s="215">
        <v>0.0060099999999999997</v>
      </c>
      <c r="R358" s="215">
        <f>Q358*H358</f>
        <v>13.61866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134</v>
      </c>
      <c r="AT358" s="217" t="s">
        <v>129</v>
      </c>
      <c r="AU358" s="217" t="s">
        <v>88</v>
      </c>
      <c r="AY358" s="18" t="s">
        <v>127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8" t="s">
        <v>86</v>
      </c>
      <c r="BK358" s="218">
        <f>ROUND(I358*H358,2)</f>
        <v>0</v>
      </c>
      <c r="BL358" s="18" t="s">
        <v>134</v>
      </c>
      <c r="BM358" s="217" t="s">
        <v>369</v>
      </c>
    </row>
    <row r="359" s="2" customFormat="1">
      <c r="A359" s="40"/>
      <c r="B359" s="41"/>
      <c r="C359" s="42"/>
      <c r="D359" s="219" t="s">
        <v>136</v>
      </c>
      <c r="E359" s="42"/>
      <c r="F359" s="220" t="s">
        <v>370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8" t="s">
        <v>136</v>
      </c>
      <c r="AU359" s="18" t="s">
        <v>88</v>
      </c>
    </row>
    <row r="360" s="13" customFormat="1">
      <c r="A360" s="13"/>
      <c r="B360" s="224"/>
      <c r="C360" s="225"/>
      <c r="D360" s="226" t="s">
        <v>138</v>
      </c>
      <c r="E360" s="227" t="s">
        <v>33</v>
      </c>
      <c r="F360" s="228" t="s">
        <v>340</v>
      </c>
      <c r="G360" s="225"/>
      <c r="H360" s="227" t="s">
        <v>33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138</v>
      </c>
      <c r="AU360" s="234" t="s">
        <v>88</v>
      </c>
      <c r="AV360" s="13" t="s">
        <v>86</v>
      </c>
      <c r="AW360" s="13" t="s">
        <v>40</v>
      </c>
      <c r="AX360" s="13" t="s">
        <v>78</v>
      </c>
      <c r="AY360" s="234" t="s">
        <v>127</v>
      </c>
    </row>
    <row r="361" s="13" customFormat="1">
      <c r="A361" s="13"/>
      <c r="B361" s="224"/>
      <c r="C361" s="225"/>
      <c r="D361" s="226" t="s">
        <v>138</v>
      </c>
      <c r="E361" s="227" t="s">
        <v>33</v>
      </c>
      <c r="F361" s="228" t="s">
        <v>371</v>
      </c>
      <c r="G361" s="225"/>
      <c r="H361" s="227" t="s">
        <v>33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138</v>
      </c>
      <c r="AU361" s="234" t="s">
        <v>88</v>
      </c>
      <c r="AV361" s="13" t="s">
        <v>86</v>
      </c>
      <c r="AW361" s="13" t="s">
        <v>40</v>
      </c>
      <c r="AX361" s="13" t="s">
        <v>78</v>
      </c>
      <c r="AY361" s="234" t="s">
        <v>127</v>
      </c>
    </row>
    <row r="362" s="14" customFormat="1">
      <c r="A362" s="14"/>
      <c r="B362" s="235"/>
      <c r="C362" s="236"/>
      <c r="D362" s="226" t="s">
        <v>138</v>
      </c>
      <c r="E362" s="237" t="s">
        <v>33</v>
      </c>
      <c r="F362" s="238" t="s">
        <v>344</v>
      </c>
      <c r="G362" s="236"/>
      <c r="H362" s="239">
        <v>2200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138</v>
      </c>
      <c r="AU362" s="245" t="s">
        <v>88</v>
      </c>
      <c r="AV362" s="14" t="s">
        <v>88</v>
      </c>
      <c r="AW362" s="14" t="s">
        <v>40</v>
      </c>
      <c r="AX362" s="14" t="s">
        <v>86</v>
      </c>
      <c r="AY362" s="245" t="s">
        <v>127</v>
      </c>
    </row>
    <row r="363" s="14" customFormat="1">
      <c r="A363" s="14"/>
      <c r="B363" s="235"/>
      <c r="C363" s="236"/>
      <c r="D363" s="226" t="s">
        <v>138</v>
      </c>
      <c r="E363" s="236"/>
      <c r="F363" s="238" t="s">
        <v>372</v>
      </c>
      <c r="G363" s="236"/>
      <c r="H363" s="239">
        <v>2266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138</v>
      </c>
      <c r="AU363" s="245" t="s">
        <v>88</v>
      </c>
      <c r="AV363" s="14" t="s">
        <v>88</v>
      </c>
      <c r="AW363" s="14" t="s">
        <v>4</v>
      </c>
      <c r="AX363" s="14" t="s">
        <v>86</v>
      </c>
      <c r="AY363" s="245" t="s">
        <v>127</v>
      </c>
    </row>
    <row r="364" s="2" customFormat="1" ht="24.15" customHeight="1">
      <c r="A364" s="40"/>
      <c r="B364" s="41"/>
      <c r="C364" s="206" t="s">
        <v>373</v>
      </c>
      <c r="D364" s="206" t="s">
        <v>129</v>
      </c>
      <c r="E364" s="207" t="s">
        <v>374</v>
      </c>
      <c r="F364" s="208" t="s">
        <v>375</v>
      </c>
      <c r="G364" s="209" t="s">
        <v>132</v>
      </c>
      <c r="H364" s="210">
        <v>2266</v>
      </c>
      <c r="I364" s="211"/>
      <c r="J364" s="212">
        <f>ROUND(I364*H364,2)</f>
        <v>0</v>
      </c>
      <c r="K364" s="208" t="s">
        <v>133</v>
      </c>
      <c r="L364" s="46"/>
      <c r="M364" s="213" t="s">
        <v>33</v>
      </c>
      <c r="N364" s="214" t="s">
        <v>49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134</v>
      </c>
      <c r="AT364" s="217" t="s">
        <v>129</v>
      </c>
      <c r="AU364" s="217" t="s">
        <v>88</v>
      </c>
      <c r="AY364" s="18" t="s">
        <v>127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8" t="s">
        <v>86</v>
      </c>
      <c r="BK364" s="218">
        <f>ROUND(I364*H364,2)</f>
        <v>0</v>
      </c>
      <c r="BL364" s="18" t="s">
        <v>134</v>
      </c>
      <c r="BM364" s="217" t="s">
        <v>376</v>
      </c>
    </row>
    <row r="365" s="2" customFormat="1">
      <c r="A365" s="40"/>
      <c r="B365" s="41"/>
      <c r="C365" s="42"/>
      <c r="D365" s="219" t="s">
        <v>136</v>
      </c>
      <c r="E365" s="42"/>
      <c r="F365" s="220" t="s">
        <v>377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8" t="s">
        <v>136</v>
      </c>
      <c r="AU365" s="18" t="s">
        <v>88</v>
      </c>
    </row>
    <row r="366" s="13" customFormat="1">
      <c r="A366" s="13"/>
      <c r="B366" s="224"/>
      <c r="C366" s="225"/>
      <c r="D366" s="226" t="s">
        <v>138</v>
      </c>
      <c r="E366" s="227" t="s">
        <v>33</v>
      </c>
      <c r="F366" s="228" t="s">
        <v>340</v>
      </c>
      <c r="G366" s="225"/>
      <c r="H366" s="227" t="s">
        <v>33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138</v>
      </c>
      <c r="AU366" s="234" t="s">
        <v>88</v>
      </c>
      <c r="AV366" s="13" t="s">
        <v>86</v>
      </c>
      <c r="AW366" s="13" t="s">
        <v>40</v>
      </c>
      <c r="AX366" s="13" t="s">
        <v>78</v>
      </c>
      <c r="AY366" s="234" t="s">
        <v>127</v>
      </c>
    </row>
    <row r="367" s="13" customFormat="1">
      <c r="A367" s="13"/>
      <c r="B367" s="224"/>
      <c r="C367" s="225"/>
      <c r="D367" s="226" t="s">
        <v>138</v>
      </c>
      <c r="E367" s="227" t="s">
        <v>33</v>
      </c>
      <c r="F367" s="228" t="s">
        <v>371</v>
      </c>
      <c r="G367" s="225"/>
      <c r="H367" s="227" t="s">
        <v>33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138</v>
      </c>
      <c r="AU367" s="234" t="s">
        <v>88</v>
      </c>
      <c r="AV367" s="13" t="s">
        <v>86</v>
      </c>
      <c r="AW367" s="13" t="s">
        <v>40</v>
      </c>
      <c r="AX367" s="13" t="s">
        <v>78</v>
      </c>
      <c r="AY367" s="234" t="s">
        <v>127</v>
      </c>
    </row>
    <row r="368" s="14" customFormat="1">
      <c r="A368" s="14"/>
      <c r="B368" s="235"/>
      <c r="C368" s="236"/>
      <c r="D368" s="226" t="s">
        <v>138</v>
      </c>
      <c r="E368" s="237" t="s">
        <v>33</v>
      </c>
      <c r="F368" s="238" t="s">
        <v>344</v>
      </c>
      <c r="G368" s="236"/>
      <c r="H368" s="239">
        <v>2200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5" t="s">
        <v>138</v>
      </c>
      <c r="AU368" s="245" t="s">
        <v>88</v>
      </c>
      <c r="AV368" s="14" t="s">
        <v>88</v>
      </c>
      <c r="AW368" s="14" t="s">
        <v>40</v>
      </c>
      <c r="AX368" s="14" t="s">
        <v>86</v>
      </c>
      <c r="AY368" s="245" t="s">
        <v>127</v>
      </c>
    </row>
    <row r="369" s="14" customFormat="1">
      <c r="A369" s="14"/>
      <c r="B369" s="235"/>
      <c r="C369" s="236"/>
      <c r="D369" s="226" t="s">
        <v>138</v>
      </c>
      <c r="E369" s="236"/>
      <c r="F369" s="238" t="s">
        <v>372</v>
      </c>
      <c r="G369" s="236"/>
      <c r="H369" s="239">
        <v>2266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138</v>
      </c>
      <c r="AU369" s="245" t="s">
        <v>88</v>
      </c>
      <c r="AV369" s="14" t="s">
        <v>88</v>
      </c>
      <c r="AW369" s="14" t="s">
        <v>4</v>
      </c>
      <c r="AX369" s="14" t="s">
        <v>86</v>
      </c>
      <c r="AY369" s="245" t="s">
        <v>127</v>
      </c>
    </row>
    <row r="370" s="2" customFormat="1" ht="16.5" customHeight="1">
      <c r="A370" s="40"/>
      <c r="B370" s="41"/>
      <c r="C370" s="206" t="s">
        <v>378</v>
      </c>
      <c r="D370" s="206" t="s">
        <v>129</v>
      </c>
      <c r="E370" s="207" t="s">
        <v>379</v>
      </c>
      <c r="F370" s="208" t="s">
        <v>380</v>
      </c>
      <c r="G370" s="209" t="s">
        <v>132</v>
      </c>
      <c r="H370" s="210">
        <v>2266</v>
      </c>
      <c r="I370" s="211"/>
      <c r="J370" s="212">
        <f>ROUND(I370*H370,2)</f>
        <v>0</v>
      </c>
      <c r="K370" s="208" t="s">
        <v>133</v>
      </c>
      <c r="L370" s="46"/>
      <c r="M370" s="213" t="s">
        <v>33</v>
      </c>
      <c r="N370" s="214" t="s">
        <v>49</v>
      </c>
      <c r="O370" s="86"/>
      <c r="P370" s="215">
        <f>O370*H370</f>
        <v>0</v>
      </c>
      <c r="Q370" s="215">
        <v>0.00060999999999999997</v>
      </c>
      <c r="R370" s="215">
        <f>Q370*H370</f>
        <v>1.38226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134</v>
      </c>
      <c r="AT370" s="217" t="s">
        <v>129</v>
      </c>
      <c r="AU370" s="217" t="s">
        <v>88</v>
      </c>
      <c r="AY370" s="18" t="s">
        <v>127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8" t="s">
        <v>86</v>
      </c>
      <c r="BK370" s="218">
        <f>ROUND(I370*H370,2)</f>
        <v>0</v>
      </c>
      <c r="BL370" s="18" t="s">
        <v>134</v>
      </c>
      <c r="BM370" s="217" t="s">
        <v>381</v>
      </c>
    </row>
    <row r="371" s="2" customFormat="1">
      <c r="A371" s="40"/>
      <c r="B371" s="41"/>
      <c r="C371" s="42"/>
      <c r="D371" s="219" t="s">
        <v>136</v>
      </c>
      <c r="E371" s="42"/>
      <c r="F371" s="220" t="s">
        <v>382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8" t="s">
        <v>136</v>
      </c>
      <c r="AU371" s="18" t="s">
        <v>88</v>
      </c>
    </row>
    <row r="372" s="13" customFormat="1">
      <c r="A372" s="13"/>
      <c r="B372" s="224"/>
      <c r="C372" s="225"/>
      <c r="D372" s="226" t="s">
        <v>138</v>
      </c>
      <c r="E372" s="227" t="s">
        <v>33</v>
      </c>
      <c r="F372" s="228" t="s">
        <v>340</v>
      </c>
      <c r="G372" s="225"/>
      <c r="H372" s="227" t="s">
        <v>33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138</v>
      </c>
      <c r="AU372" s="234" t="s">
        <v>88</v>
      </c>
      <c r="AV372" s="13" t="s">
        <v>86</v>
      </c>
      <c r="AW372" s="13" t="s">
        <v>40</v>
      </c>
      <c r="AX372" s="13" t="s">
        <v>78</v>
      </c>
      <c r="AY372" s="234" t="s">
        <v>127</v>
      </c>
    </row>
    <row r="373" s="13" customFormat="1">
      <c r="A373" s="13"/>
      <c r="B373" s="224"/>
      <c r="C373" s="225"/>
      <c r="D373" s="226" t="s">
        <v>138</v>
      </c>
      <c r="E373" s="227" t="s">
        <v>33</v>
      </c>
      <c r="F373" s="228" t="s">
        <v>371</v>
      </c>
      <c r="G373" s="225"/>
      <c r="H373" s="227" t="s">
        <v>33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138</v>
      </c>
      <c r="AU373" s="234" t="s">
        <v>88</v>
      </c>
      <c r="AV373" s="13" t="s">
        <v>86</v>
      </c>
      <c r="AW373" s="13" t="s">
        <v>40</v>
      </c>
      <c r="AX373" s="13" t="s">
        <v>78</v>
      </c>
      <c r="AY373" s="234" t="s">
        <v>127</v>
      </c>
    </row>
    <row r="374" s="14" customFormat="1">
      <c r="A374" s="14"/>
      <c r="B374" s="235"/>
      <c r="C374" s="236"/>
      <c r="D374" s="226" t="s">
        <v>138</v>
      </c>
      <c r="E374" s="237" t="s">
        <v>33</v>
      </c>
      <c r="F374" s="238" t="s">
        <v>344</v>
      </c>
      <c r="G374" s="236"/>
      <c r="H374" s="239">
        <v>2200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138</v>
      </c>
      <c r="AU374" s="245" t="s">
        <v>88</v>
      </c>
      <c r="AV374" s="14" t="s">
        <v>88</v>
      </c>
      <c r="AW374" s="14" t="s">
        <v>40</v>
      </c>
      <c r="AX374" s="14" t="s">
        <v>86</v>
      </c>
      <c r="AY374" s="245" t="s">
        <v>127</v>
      </c>
    </row>
    <row r="375" s="14" customFormat="1">
      <c r="A375" s="14"/>
      <c r="B375" s="235"/>
      <c r="C375" s="236"/>
      <c r="D375" s="226" t="s">
        <v>138</v>
      </c>
      <c r="E375" s="236"/>
      <c r="F375" s="238" t="s">
        <v>372</v>
      </c>
      <c r="G375" s="236"/>
      <c r="H375" s="239">
        <v>2266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138</v>
      </c>
      <c r="AU375" s="245" t="s">
        <v>88</v>
      </c>
      <c r="AV375" s="14" t="s">
        <v>88</v>
      </c>
      <c r="AW375" s="14" t="s">
        <v>4</v>
      </c>
      <c r="AX375" s="14" t="s">
        <v>86</v>
      </c>
      <c r="AY375" s="245" t="s">
        <v>127</v>
      </c>
    </row>
    <row r="376" s="2" customFormat="1" ht="24.15" customHeight="1">
      <c r="A376" s="40"/>
      <c r="B376" s="41"/>
      <c r="C376" s="206" t="s">
        <v>383</v>
      </c>
      <c r="D376" s="206" t="s">
        <v>129</v>
      </c>
      <c r="E376" s="207" t="s">
        <v>384</v>
      </c>
      <c r="F376" s="208" t="s">
        <v>385</v>
      </c>
      <c r="G376" s="209" t="s">
        <v>132</v>
      </c>
      <c r="H376" s="210">
        <v>2266</v>
      </c>
      <c r="I376" s="211"/>
      <c r="J376" s="212">
        <f>ROUND(I376*H376,2)</f>
        <v>0</v>
      </c>
      <c r="K376" s="208" t="s">
        <v>133</v>
      </c>
      <c r="L376" s="46"/>
      <c r="M376" s="213" t="s">
        <v>33</v>
      </c>
      <c r="N376" s="214" t="s">
        <v>49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134</v>
      </c>
      <c r="AT376" s="217" t="s">
        <v>129</v>
      </c>
      <c r="AU376" s="217" t="s">
        <v>88</v>
      </c>
      <c r="AY376" s="18" t="s">
        <v>127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8" t="s">
        <v>86</v>
      </c>
      <c r="BK376" s="218">
        <f>ROUND(I376*H376,2)</f>
        <v>0</v>
      </c>
      <c r="BL376" s="18" t="s">
        <v>134</v>
      </c>
      <c r="BM376" s="217" t="s">
        <v>386</v>
      </c>
    </row>
    <row r="377" s="2" customFormat="1">
      <c r="A377" s="40"/>
      <c r="B377" s="41"/>
      <c r="C377" s="42"/>
      <c r="D377" s="219" t="s">
        <v>136</v>
      </c>
      <c r="E377" s="42"/>
      <c r="F377" s="220" t="s">
        <v>387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8" t="s">
        <v>136</v>
      </c>
      <c r="AU377" s="18" t="s">
        <v>88</v>
      </c>
    </row>
    <row r="378" s="13" customFormat="1">
      <c r="A378" s="13"/>
      <c r="B378" s="224"/>
      <c r="C378" s="225"/>
      <c r="D378" s="226" t="s">
        <v>138</v>
      </c>
      <c r="E378" s="227" t="s">
        <v>33</v>
      </c>
      <c r="F378" s="228" t="s">
        <v>340</v>
      </c>
      <c r="G378" s="225"/>
      <c r="H378" s="227" t="s">
        <v>33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138</v>
      </c>
      <c r="AU378" s="234" t="s">
        <v>88</v>
      </c>
      <c r="AV378" s="13" t="s">
        <v>86</v>
      </c>
      <c r="AW378" s="13" t="s">
        <v>40</v>
      </c>
      <c r="AX378" s="13" t="s">
        <v>78</v>
      </c>
      <c r="AY378" s="234" t="s">
        <v>127</v>
      </c>
    </row>
    <row r="379" s="13" customFormat="1">
      <c r="A379" s="13"/>
      <c r="B379" s="224"/>
      <c r="C379" s="225"/>
      <c r="D379" s="226" t="s">
        <v>138</v>
      </c>
      <c r="E379" s="227" t="s">
        <v>33</v>
      </c>
      <c r="F379" s="228" t="s">
        <v>388</v>
      </c>
      <c r="G379" s="225"/>
      <c r="H379" s="227" t="s">
        <v>33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138</v>
      </c>
      <c r="AU379" s="234" t="s">
        <v>88</v>
      </c>
      <c r="AV379" s="13" t="s">
        <v>86</v>
      </c>
      <c r="AW379" s="13" t="s">
        <v>40</v>
      </c>
      <c r="AX379" s="13" t="s">
        <v>78</v>
      </c>
      <c r="AY379" s="234" t="s">
        <v>127</v>
      </c>
    </row>
    <row r="380" s="13" customFormat="1">
      <c r="A380" s="13"/>
      <c r="B380" s="224"/>
      <c r="C380" s="225"/>
      <c r="D380" s="226" t="s">
        <v>138</v>
      </c>
      <c r="E380" s="227" t="s">
        <v>33</v>
      </c>
      <c r="F380" s="228" t="s">
        <v>371</v>
      </c>
      <c r="G380" s="225"/>
      <c r="H380" s="227" t="s">
        <v>33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138</v>
      </c>
      <c r="AU380" s="234" t="s">
        <v>88</v>
      </c>
      <c r="AV380" s="13" t="s">
        <v>86</v>
      </c>
      <c r="AW380" s="13" t="s">
        <v>40</v>
      </c>
      <c r="AX380" s="13" t="s">
        <v>78</v>
      </c>
      <c r="AY380" s="234" t="s">
        <v>127</v>
      </c>
    </row>
    <row r="381" s="14" customFormat="1">
      <c r="A381" s="14"/>
      <c r="B381" s="235"/>
      <c r="C381" s="236"/>
      <c r="D381" s="226" t="s">
        <v>138</v>
      </c>
      <c r="E381" s="237" t="s">
        <v>33</v>
      </c>
      <c r="F381" s="238" t="s">
        <v>344</v>
      </c>
      <c r="G381" s="236"/>
      <c r="H381" s="239">
        <v>2200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138</v>
      </c>
      <c r="AU381" s="245" t="s">
        <v>88</v>
      </c>
      <c r="AV381" s="14" t="s">
        <v>88</v>
      </c>
      <c r="AW381" s="14" t="s">
        <v>40</v>
      </c>
      <c r="AX381" s="14" t="s">
        <v>86</v>
      </c>
      <c r="AY381" s="245" t="s">
        <v>127</v>
      </c>
    </row>
    <row r="382" s="14" customFormat="1">
      <c r="A382" s="14"/>
      <c r="B382" s="235"/>
      <c r="C382" s="236"/>
      <c r="D382" s="226" t="s">
        <v>138</v>
      </c>
      <c r="E382" s="236"/>
      <c r="F382" s="238" t="s">
        <v>372</v>
      </c>
      <c r="G382" s="236"/>
      <c r="H382" s="239">
        <v>2266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138</v>
      </c>
      <c r="AU382" s="245" t="s">
        <v>88</v>
      </c>
      <c r="AV382" s="14" t="s">
        <v>88</v>
      </c>
      <c r="AW382" s="14" t="s">
        <v>4</v>
      </c>
      <c r="AX382" s="14" t="s">
        <v>86</v>
      </c>
      <c r="AY382" s="245" t="s">
        <v>127</v>
      </c>
    </row>
    <row r="383" s="2" customFormat="1" ht="21.75" customHeight="1">
      <c r="A383" s="40"/>
      <c r="B383" s="41"/>
      <c r="C383" s="206" t="s">
        <v>389</v>
      </c>
      <c r="D383" s="206" t="s">
        <v>129</v>
      </c>
      <c r="E383" s="207" t="s">
        <v>390</v>
      </c>
      <c r="F383" s="208" t="s">
        <v>391</v>
      </c>
      <c r="G383" s="209" t="s">
        <v>132</v>
      </c>
      <c r="H383" s="210">
        <v>493.35000000000002</v>
      </c>
      <c r="I383" s="211"/>
      <c r="J383" s="212">
        <f>ROUND(I383*H383,2)</f>
        <v>0</v>
      </c>
      <c r="K383" s="208" t="s">
        <v>133</v>
      </c>
      <c r="L383" s="46"/>
      <c r="M383" s="213" t="s">
        <v>33</v>
      </c>
      <c r="N383" s="214" t="s">
        <v>49</v>
      </c>
      <c r="O383" s="86"/>
      <c r="P383" s="215">
        <f>O383*H383</f>
        <v>0</v>
      </c>
      <c r="Q383" s="215">
        <v>0.34499999999999997</v>
      </c>
      <c r="R383" s="215">
        <f>Q383*H383</f>
        <v>170.20575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134</v>
      </c>
      <c r="AT383" s="217" t="s">
        <v>129</v>
      </c>
      <c r="AU383" s="217" t="s">
        <v>88</v>
      </c>
      <c r="AY383" s="18" t="s">
        <v>127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8" t="s">
        <v>86</v>
      </c>
      <c r="BK383" s="218">
        <f>ROUND(I383*H383,2)</f>
        <v>0</v>
      </c>
      <c r="BL383" s="18" t="s">
        <v>134</v>
      </c>
      <c r="BM383" s="217" t="s">
        <v>392</v>
      </c>
    </row>
    <row r="384" s="2" customFormat="1">
      <c r="A384" s="40"/>
      <c r="B384" s="41"/>
      <c r="C384" s="42"/>
      <c r="D384" s="219" t="s">
        <v>136</v>
      </c>
      <c r="E384" s="42"/>
      <c r="F384" s="220" t="s">
        <v>393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8" t="s">
        <v>136</v>
      </c>
      <c r="AU384" s="18" t="s">
        <v>88</v>
      </c>
    </row>
    <row r="385" s="13" customFormat="1">
      <c r="A385" s="13"/>
      <c r="B385" s="224"/>
      <c r="C385" s="225"/>
      <c r="D385" s="226" t="s">
        <v>138</v>
      </c>
      <c r="E385" s="227" t="s">
        <v>33</v>
      </c>
      <c r="F385" s="228" t="s">
        <v>330</v>
      </c>
      <c r="G385" s="225"/>
      <c r="H385" s="227" t="s">
        <v>33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138</v>
      </c>
      <c r="AU385" s="234" t="s">
        <v>88</v>
      </c>
      <c r="AV385" s="13" t="s">
        <v>86</v>
      </c>
      <c r="AW385" s="13" t="s">
        <v>40</v>
      </c>
      <c r="AX385" s="13" t="s">
        <v>78</v>
      </c>
      <c r="AY385" s="234" t="s">
        <v>127</v>
      </c>
    </row>
    <row r="386" s="13" customFormat="1">
      <c r="A386" s="13"/>
      <c r="B386" s="224"/>
      <c r="C386" s="225"/>
      <c r="D386" s="226" t="s">
        <v>138</v>
      </c>
      <c r="E386" s="227" t="s">
        <v>33</v>
      </c>
      <c r="F386" s="228" t="s">
        <v>394</v>
      </c>
      <c r="G386" s="225"/>
      <c r="H386" s="227" t="s">
        <v>33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138</v>
      </c>
      <c r="AU386" s="234" t="s">
        <v>88</v>
      </c>
      <c r="AV386" s="13" t="s">
        <v>86</v>
      </c>
      <c r="AW386" s="13" t="s">
        <v>40</v>
      </c>
      <c r="AX386" s="13" t="s">
        <v>78</v>
      </c>
      <c r="AY386" s="234" t="s">
        <v>127</v>
      </c>
    </row>
    <row r="387" s="14" customFormat="1">
      <c r="A387" s="14"/>
      <c r="B387" s="235"/>
      <c r="C387" s="236"/>
      <c r="D387" s="226" t="s">
        <v>138</v>
      </c>
      <c r="E387" s="237" t="s">
        <v>33</v>
      </c>
      <c r="F387" s="238" t="s">
        <v>395</v>
      </c>
      <c r="G387" s="236"/>
      <c r="H387" s="239">
        <v>459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138</v>
      </c>
      <c r="AU387" s="245" t="s">
        <v>88</v>
      </c>
      <c r="AV387" s="14" t="s">
        <v>88</v>
      </c>
      <c r="AW387" s="14" t="s">
        <v>40</v>
      </c>
      <c r="AX387" s="14" t="s">
        <v>78</v>
      </c>
      <c r="AY387" s="245" t="s">
        <v>127</v>
      </c>
    </row>
    <row r="388" s="14" customFormat="1">
      <c r="A388" s="14"/>
      <c r="B388" s="235"/>
      <c r="C388" s="236"/>
      <c r="D388" s="226" t="s">
        <v>138</v>
      </c>
      <c r="E388" s="237" t="s">
        <v>33</v>
      </c>
      <c r="F388" s="238" t="s">
        <v>396</v>
      </c>
      <c r="G388" s="236"/>
      <c r="H388" s="239">
        <v>-30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138</v>
      </c>
      <c r="AU388" s="245" t="s">
        <v>88</v>
      </c>
      <c r="AV388" s="14" t="s">
        <v>88</v>
      </c>
      <c r="AW388" s="14" t="s">
        <v>40</v>
      </c>
      <c r="AX388" s="14" t="s">
        <v>78</v>
      </c>
      <c r="AY388" s="245" t="s">
        <v>127</v>
      </c>
    </row>
    <row r="389" s="15" customFormat="1">
      <c r="A389" s="15"/>
      <c r="B389" s="246"/>
      <c r="C389" s="247"/>
      <c r="D389" s="226" t="s">
        <v>138</v>
      </c>
      <c r="E389" s="248" t="s">
        <v>33</v>
      </c>
      <c r="F389" s="249" t="s">
        <v>150</v>
      </c>
      <c r="G389" s="247"/>
      <c r="H389" s="250">
        <v>429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6" t="s">
        <v>138</v>
      </c>
      <c r="AU389" s="256" t="s">
        <v>88</v>
      </c>
      <c r="AV389" s="15" t="s">
        <v>134</v>
      </c>
      <c r="AW389" s="15" t="s">
        <v>40</v>
      </c>
      <c r="AX389" s="15" t="s">
        <v>86</v>
      </c>
      <c r="AY389" s="256" t="s">
        <v>127</v>
      </c>
    </row>
    <row r="390" s="14" customFormat="1">
      <c r="A390" s="14"/>
      <c r="B390" s="235"/>
      <c r="C390" s="236"/>
      <c r="D390" s="226" t="s">
        <v>138</v>
      </c>
      <c r="E390" s="236"/>
      <c r="F390" s="238" t="s">
        <v>397</v>
      </c>
      <c r="G390" s="236"/>
      <c r="H390" s="239">
        <v>493.35000000000002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138</v>
      </c>
      <c r="AU390" s="245" t="s">
        <v>88</v>
      </c>
      <c r="AV390" s="14" t="s">
        <v>88</v>
      </c>
      <c r="AW390" s="14" t="s">
        <v>4</v>
      </c>
      <c r="AX390" s="14" t="s">
        <v>86</v>
      </c>
      <c r="AY390" s="245" t="s">
        <v>127</v>
      </c>
    </row>
    <row r="391" s="2" customFormat="1" ht="24.15" customHeight="1">
      <c r="A391" s="40"/>
      <c r="B391" s="41"/>
      <c r="C391" s="206" t="s">
        <v>398</v>
      </c>
      <c r="D391" s="206" t="s">
        <v>129</v>
      </c>
      <c r="E391" s="207" t="s">
        <v>399</v>
      </c>
      <c r="F391" s="208" t="s">
        <v>400</v>
      </c>
      <c r="G391" s="209" t="s">
        <v>401</v>
      </c>
      <c r="H391" s="210">
        <v>72</v>
      </c>
      <c r="I391" s="211"/>
      <c r="J391" s="212">
        <f>ROUND(I391*H391,2)</f>
        <v>0</v>
      </c>
      <c r="K391" s="208" t="s">
        <v>133</v>
      </c>
      <c r="L391" s="46"/>
      <c r="M391" s="213" t="s">
        <v>33</v>
      </c>
      <c r="N391" s="214" t="s">
        <v>49</v>
      </c>
      <c r="O391" s="86"/>
      <c r="P391" s="215">
        <f>O391*H391</f>
        <v>0</v>
      </c>
      <c r="Q391" s="215">
        <v>0.15540000000000001</v>
      </c>
      <c r="R391" s="215">
        <f>Q391*H391</f>
        <v>11.188800000000001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134</v>
      </c>
      <c r="AT391" s="217" t="s">
        <v>129</v>
      </c>
      <c r="AU391" s="217" t="s">
        <v>88</v>
      </c>
      <c r="AY391" s="18" t="s">
        <v>127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8" t="s">
        <v>86</v>
      </c>
      <c r="BK391" s="218">
        <f>ROUND(I391*H391,2)</f>
        <v>0</v>
      </c>
      <c r="BL391" s="18" t="s">
        <v>134</v>
      </c>
      <c r="BM391" s="217" t="s">
        <v>402</v>
      </c>
    </row>
    <row r="392" s="2" customFormat="1">
      <c r="A392" s="40"/>
      <c r="B392" s="41"/>
      <c r="C392" s="42"/>
      <c r="D392" s="219" t="s">
        <v>136</v>
      </c>
      <c r="E392" s="42"/>
      <c r="F392" s="220" t="s">
        <v>403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8" t="s">
        <v>136</v>
      </c>
      <c r="AU392" s="18" t="s">
        <v>88</v>
      </c>
    </row>
    <row r="393" s="13" customFormat="1">
      <c r="A393" s="13"/>
      <c r="B393" s="224"/>
      <c r="C393" s="225"/>
      <c r="D393" s="226" t="s">
        <v>138</v>
      </c>
      <c r="E393" s="227" t="s">
        <v>33</v>
      </c>
      <c r="F393" s="228" t="s">
        <v>404</v>
      </c>
      <c r="G393" s="225"/>
      <c r="H393" s="227" t="s">
        <v>33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138</v>
      </c>
      <c r="AU393" s="234" t="s">
        <v>88</v>
      </c>
      <c r="AV393" s="13" t="s">
        <v>86</v>
      </c>
      <c r="AW393" s="13" t="s">
        <v>40</v>
      </c>
      <c r="AX393" s="13" t="s">
        <v>78</v>
      </c>
      <c r="AY393" s="234" t="s">
        <v>127</v>
      </c>
    </row>
    <row r="394" s="14" customFormat="1">
      <c r="A394" s="14"/>
      <c r="B394" s="235"/>
      <c r="C394" s="236"/>
      <c r="D394" s="226" t="s">
        <v>138</v>
      </c>
      <c r="E394" s="237" t="s">
        <v>33</v>
      </c>
      <c r="F394" s="238" t="s">
        <v>405</v>
      </c>
      <c r="G394" s="236"/>
      <c r="H394" s="239">
        <v>36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138</v>
      </c>
      <c r="AU394" s="245" t="s">
        <v>88</v>
      </c>
      <c r="AV394" s="14" t="s">
        <v>88</v>
      </c>
      <c r="AW394" s="14" t="s">
        <v>40</v>
      </c>
      <c r="AX394" s="14" t="s">
        <v>78</v>
      </c>
      <c r="AY394" s="245" t="s">
        <v>127</v>
      </c>
    </row>
    <row r="395" s="13" customFormat="1">
      <c r="A395" s="13"/>
      <c r="B395" s="224"/>
      <c r="C395" s="225"/>
      <c r="D395" s="226" t="s">
        <v>138</v>
      </c>
      <c r="E395" s="227" t="s">
        <v>33</v>
      </c>
      <c r="F395" s="228" t="s">
        <v>406</v>
      </c>
      <c r="G395" s="225"/>
      <c r="H395" s="227" t="s">
        <v>33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138</v>
      </c>
      <c r="AU395" s="234" t="s">
        <v>88</v>
      </c>
      <c r="AV395" s="13" t="s">
        <v>86</v>
      </c>
      <c r="AW395" s="13" t="s">
        <v>40</v>
      </c>
      <c r="AX395" s="13" t="s">
        <v>78</v>
      </c>
      <c r="AY395" s="234" t="s">
        <v>127</v>
      </c>
    </row>
    <row r="396" s="14" customFormat="1">
      <c r="A396" s="14"/>
      <c r="B396" s="235"/>
      <c r="C396" s="236"/>
      <c r="D396" s="226" t="s">
        <v>138</v>
      </c>
      <c r="E396" s="237" t="s">
        <v>33</v>
      </c>
      <c r="F396" s="238" t="s">
        <v>407</v>
      </c>
      <c r="G396" s="236"/>
      <c r="H396" s="239">
        <v>20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5" t="s">
        <v>138</v>
      </c>
      <c r="AU396" s="245" t="s">
        <v>88</v>
      </c>
      <c r="AV396" s="14" t="s">
        <v>88</v>
      </c>
      <c r="AW396" s="14" t="s">
        <v>40</v>
      </c>
      <c r="AX396" s="14" t="s">
        <v>78</v>
      </c>
      <c r="AY396" s="245" t="s">
        <v>127</v>
      </c>
    </row>
    <row r="397" s="14" customFormat="1">
      <c r="A397" s="14"/>
      <c r="B397" s="235"/>
      <c r="C397" s="236"/>
      <c r="D397" s="226" t="s">
        <v>138</v>
      </c>
      <c r="E397" s="237" t="s">
        <v>33</v>
      </c>
      <c r="F397" s="238" t="s">
        <v>408</v>
      </c>
      <c r="G397" s="236"/>
      <c r="H397" s="239">
        <v>16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138</v>
      </c>
      <c r="AU397" s="245" t="s">
        <v>88</v>
      </c>
      <c r="AV397" s="14" t="s">
        <v>88</v>
      </c>
      <c r="AW397" s="14" t="s">
        <v>40</v>
      </c>
      <c r="AX397" s="14" t="s">
        <v>78</v>
      </c>
      <c r="AY397" s="245" t="s">
        <v>127</v>
      </c>
    </row>
    <row r="398" s="15" customFormat="1">
      <c r="A398" s="15"/>
      <c r="B398" s="246"/>
      <c r="C398" s="247"/>
      <c r="D398" s="226" t="s">
        <v>138</v>
      </c>
      <c r="E398" s="248" t="s">
        <v>33</v>
      </c>
      <c r="F398" s="249" t="s">
        <v>150</v>
      </c>
      <c r="G398" s="247"/>
      <c r="H398" s="250">
        <v>72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6" t="s">
        <v>138</v>
      </c>
      <c r="AU398" s="256" t="s">
        <v>88</v>
      </c>
      <c r="AV398" s="15" t="s">
        <v>134</v>
      </c>
      <c r="AW398" s="15" t="s">
        <v>40</v>
      </c>
      <c r="AX398" s="15" t="s">
        <v>86</v>
      </c>
      <c r="AY398" s="256" t="s">
        <v>127</v>
      </c>
    </row>
    <row r="399" s="2" customFormat="1" ht="16.5" customHeight="1">
      <c r="A399" s="40"/>
      <c r="B399" s="41"/>
      <c r="C399" s="257" t="s">
        <v>409</v>
      </c>
      <c r="D399" s="257" t="s">
        <v>242</v>
      </c>
      <c r="E399" s="258" t="s">
        <v>410</v>
      </c>
      <c r="F399" s="259" t="s">
        <v>411</v>
      </c>
      <c r="G399" s="260" t="s">
        <v>401</v>
      </c>
      <c r="H399" s="261">
        <v>73.439999999999998</v>
      </c>
      <c r="I399" s="262"/>
      <c r="J399" s="263">
        <f>ROUND(I399*H399,2)</f>
        <v>0</v>
      </c>
      <c r="K399" s="259" t="s">
        <v>133</v>
      </c>
      <c r="L399" s="264"/>
      <c r="M399" s="265" t="s">
        <v>33</v>
      </c>
      <c r="N399" s="266" t="s">
        <v>49</v>
      </c>
      <c r="O399" s="86"/>
      <c r="P399" s="215">
        <f>O399*H399</f>
        <v>0</v>
      </c>
      <c r="Q399" s="215">
        <v>0.048300000000000003</v>
      </c>
      <c r="R399" s="215">
        <f>Q399*H399</f>
        <v>3.5471520000000001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194</v>
      </c>
      <c r="AT399" s="217" t="s">
        <v>242</v>
      </c>
      <c r="AU399" s="217" t="s">
        <v>88</v>
      </c>
      <c r="AY399" s="18" t="s">
        <v>127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8" t="s">
        <v>86</v>
      </c>
      <c r="BK399" s="218">
        <f>ROUND(I399*H399,2)</f>
        <v>0</v>
      </c>
      <c r="BL399" s="18" t="s">
        <v>134</v>
      </c>
      <c r="BM399" s="217" t="s">
        <v>412</v>
      </c>
    </row>
    <row r="400" s="13" customFormat="1">
      <c r="A400" s="13"/>
      <c r="B400" s="224"/>
      <c r="C400" s="225"/>
      <c r="D400" s="226" t="s">
        <v>138</v>
      </c>
      <c r="E400" s="227" t="s">
        <v>33</v>
      </c>
      <c r="F400" s="228" t="s">
        <v>413</v>
      </c>
      <c r="G400" s="225"/>
      <c r="H400" s="227" t="s">
        <v>33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138</v>
      </c>
      <c r="AU400" s="234" t="s">
        <v>88</v>
      </c>
      <c r="AV400" s="13" t="s">
        <v>86</v>
      </c>
      <c r="AW400" s="13" t="s">
        <v>40</v>
      </c>
      <c r="AX400" s="13" t="s">
        <v>78</v>
      </c>
      <c r="AY400" s="234" t="s">
        <v>127</v>
      </c>
    </row>
    <row r="401" s="13" customFormat="1">
      <c r="A401" s="13"/>
      <c r="B401" s="224"/>
      <c r="C401" s="225"/>
      <c r="D401" s="226" t="s">
        <v>138</v>
      </c>
      <c r="E401" s="227" t="s">
        <v>33</v>
      </c>
      <c r="F401" s="228" t="s">
        <v>404</v>
      </c>
      <c r="G401" s="225"/>
      <c r="H401" s="227" t="s">
        <v>33</v>
      </c>
      <c r="I401" s="229"/>
      <c r="J401" s="225"/>
      <c r="K401" s="225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138</v>
      </c>
      <c r="AU401" s="234" t="s">
        <v>88</v>
      </c>
      <c r="AV401" s="13" t="s">
        <v>86</v>
      </c>
      <c r="AW401" s="13" t="s">
        <v>40</v>
      </c>
      <c r="AX401" s="13" t="s">
        <v>78</v>
      </c>
      <c r="AY401" s="234" t="s">
        <v>127</v>
      </c>
    </row>
    <row r="402" s="14" customFormat="1">
      <c r="A402" s="14"/>
      <c r="B402" s="235"/>
      <c r="C402" s="236"/>
      <c r="D402" s="226" t="s">
        <v>138</v>
      </c>
      <c r="E402" s="237" t="s">
        <v>33</v>
      </c>
      <c r="F402" s="238" t="s">
        <v>405</v>
      </c>
      <c r="G402" s="236"/>
      <c r="H402" s="239">
        <v>36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138</v>
      </c>
      <c r="AU402" s="245" t="s">
        <v>88</v>
      </c>
      <c r="AV402" s="14" t="s">
        <v>88</v>
      </c>
      <c r="AW402" s="14" t="s">
        <v>40</v>
      </c>
      <c r="AX402" s="14" t="s">
        <v>78</v>
      </c>
      <c r="AY402" s="245" t="s">
        <v>127</v>
      </c>
    </row>
    <row r="403" s="13" customFormat="1">
      <c r="A403" s="13"/>
      <c r="B403" s="224"/>
      <c r="C403" s="225"/>
      <c r="D403" s="226" t="s">
        <v>138</v>
      </c>
      <c r="E403" s="227" t="s">
        <v>33</v>
      </c>
      <c r="F403" s="228" t="s">
        <v>406</v>
      </c>
      <c r="G403" s="225"/>
      <c r="H403" s="227" t="s">
        <v>33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138</v>
      </c>
      <c r="AU403" s="234" t="s">
        <v>88</v>
      </c>
      <c r="AV403" s="13" t="s">
        <v>86</v>
      </c>
      <c r="AW403" s="13" t="s">
        <v>40</v>
      </c>
      <c r="AX403" s="13" t="s">
        <v>78</v>
      </c>
      <c r="AY403" s="234" t="s">
        <v>127</v>
      </c>
    </row>
    <row r="404" s="14" customFormat="1">
      <c r="A404" s="14"/>
      <c r="B404" s="235"/>
      <c r="C404" s="236"/>
      <c r="D404" s="226" t="s">
        <v>138</v>
      </c>
      <c r="E404" s="237" t="s">
        <v>33</v>
      </c>
      <c r="F404" s="238" t="s">
        <v>407</v>
      </c>
      <c r="G404" s="236"/>
      <c r="H404" s="239">
        <v>20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138</v>
      </c>
      <c r="AU404" s="245" t="s">
        <v>88</v>
      </c>
      <c r="AV404" s="14" t="s">
        <v>88</v>
      </c>
      <c r="AW404" s="14" t="s">
        <v>40</v>
      </c>
      <c r="AX404" s="14" t="s">
        <v>78</v>
      </c>
      <c r="AY404" s="245" t="s">
        <v>127</v>
      </c>
    </row>
    <row r="405" s="14" customFormat="1">
      <c r="A405" s="14"/>
      <c r="B405" s="235"/>
      <c r="C405" s="236"/>
      <c r="D405" s="226" t="s">
        <v>138</v>
      </c>
      <c r="E405" s="237" t="s">
        <v>33</v>
      </c>
      <c r="F405" s="238" t="s">
        <v>408</v>
      </c>
      <c r="G405" s="236"/>
      <c r="H405" s="239">
        <v>16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138</v>
      </c>
      <c r="AU405" s="245" t="s">
        <v>88</v>
      </c>
      <c r="AV405" s="14" t="s">
        <v>88</v>
      </c>
      <c r="AW405" s="14" t="s">
        <v>40</v>
      </c>
      <c r="AX405" s="14" t="s">
        <v>78</v>
      </c>
      <c r="AY405" s="245" t="s">
        <v>127</v>
      </c>
    </row>
    <row r="406" s="15" customFormat="1">
      <c r="A406" s="15"/>
      <c r="B406" s="246"/>
      <c r="C406" s="247"/>
      <c r="D406" s="226" t="s">
        <v>138</v>
      </c>
      <c r="E406" s="248" t="s">
        <v>33</v>
      </c>
      <c r="F406" s="249" t="s">
        <v>150</v>
      </c>
      <c r="G406" s="247"/>
      <c r="H406" s="250">
        <v>72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6" t="s">
        <v>138</v>
      </c>
      <c r="AU406" s="256" t="s">
        <v>88</v>
      </c>
      <c r="AV406" s="15" t="s">
        <v>134</v>
      </c>
      <c r="AW406" s="15" t="s">
        <v>40</v>
      </c>
      <c r="AX406" s="15" t="s">
        <v>86</v>
      </c>
      <c r="AY406" s="256" t="s">
        <v>127</v>
      </c>
    </row>
    <row r="407" s="14" customFormat="1">
      <c r="A407" s="14"/>
      <c r="B407" s="235"/>
      <c r="C407" s="236"/>
      <c r="D407" s="226" t="s">
        <v>138</v>
      </c>
      <c r="E407" s="236"/>
      <c r="F407" s="238" t="s">
        <v>414</v>
      </c>
      <c r="G407" s="236"/>
      <c r="H407" s="239">
        <v>73.439999999999998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138</v>
      </c>
      <c r="AU407" s="245" t="s">
        <v>88</v>
      </c>
      <c r="AV407" s="14" t="s">
        <v>88</v>
      </c>
      <c r="AW407" s="14" t="s">
        <v>4</v>
      </c>
      <c r="AX407" s="14" t="s">
        <v>86</v>
      </c>
      <c r="AY407" s="245" t="s">
        <v>127</v>
      </c>
    </row>
    <row r="408" s="12" customFormat="1" ht="22.8" customHeight="1">
      <c r="A408" s="12"/>
      <c r="B408" s="190"/>
      <c r="C408" s="191"/>
      <c r="D408" s="192" t="s">
        <v>77</v>
      </c>
      <c r="E408" s="204" t="s">
        <v>200</v>
      </c>
      <c r="F408" s="204" t="s">
        <v>415</v>
      </c>
      <c r="G408" s="191"/>
      <c r="H408" s="191"/>
      <c r="I408" s="194"/>
      <c r="J408" s="205">
        <f>BK408</f>
        <v>0</v>
      </c>
      <c r="K408" s="191"/>
      <c r="L408" s="196"/>
      <c r="M408" s="197"/>
      <c r="N408" s="198"/>
      <c r="O408" s="198"/>
      <c r="P408" s="199">
        <f>SUM(P409:P450)</f>
        <v>0</v>
      </c>
      <c r="Q408" s="198"/>
      <c r="R408" s="199">
        <f>SUM(R409:R450)</f>
        <v>0.51244000000000001</v>
      </c>
      <c r="S408" s="198"/>
      <c r="T408" s="200">
        <f>SUM(T409:T450)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1" t="s">
        <v>86</v>
      </c>
      <c r="AT408" s="202" t="s">
        <v>77</v>
      </c>
      <c r="AU408" s="202" t="s">
        <v>86</v>
      </c>
      <c r="AY408" s="201" t="s">
        <v>127</v>
      </c>
      <c r="BK408" s="203">
        <f>SUM(BK409:BK450)</f>
        <v>0</v>
      </c>
    </row>
    <row r="409" s="2" customFormat="1" ht="21.75" customHeight="1">
      <c r="A409" s="40"/>
      <c r="B409" s="41"/>
      <c r="C409" s="206" t="s">
        <v>416</v>
      </c>
      <c r="D409" s="206" t="s">
        <v>129</v>
      </c>
      <c r="E409" s="207" t="s">
        <v>417</v>
      </c>
      <c r="F409" s="208" t="s">
        <v>418</v>
      </c>
      <c r="G409" s="209" t="s">
        <v>419</v>
      </c>
      <c r="H409" s="210">
        <v>2</v>
      </c>
      <c r="I409" s="211"/>
      <c r="J409" s="212">
        <f>ROUND(I409*H409,2)</f>
        <v>0</v>
      </c>
      <c r="K409" s="208" t="s">
        <v>133</v>
      </c>
      <c r="L409" s="46"/>
      <c r="M409" s="213" t="s">
        <v>33</v>
      </c>
      <c r="N409" s="214" t="s">
        <v>49</v>
      </c>
      <c r="O409" s="86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134</v>
      </c>
      <c r="AT409" s="217" t="s">
        <v>129</v>
      </c>
      <c r="AU409" s="217" t="s">
        <v>88</v>
      </c>
      <c r="AY409" s="18" t="s">
        <v>127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8" t="s">
        <v>86</v>
      </c>
      <c r="BK409" s="218">
        <f>ROUND(I409*H409,2)</f>
        <v>0</v>
      </c>
      <c r="BL409" s="18" t="s">
        <v>134</v>
      </c>
      <c r="BM409" s="217" t="s">
        <v>420</v>
      </c>
    </row>
    <row r="410" s="2" customFormat="1">
      <c r="A410" s="40"/>
      <c r="B410" s="41"/>
      <c r="C410" s="42"/>
      <c r="D410" s="219" t="s">
        <v>136</v>
      </c>
      <c r="E410" s="42"/>
      <c r="F410" s="220" t="s">
        <v>421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8" t="s">
        <v>136</v>
      </c>
      <c r="AU410" s="18" t="s">
        <v>88</v>
      </c>
    </row>
    <row r="411" s="13" customFormat="1">
      <c r="A411" s="13"/>
      <c r="B411" s="224"/>
      <c r="C411" s="225"/>
      <c r="D411" s="226" t="s">
        <v>138</v>
      </c>
      <c r="E411" s="227" t="s">
        <v>33</v>
      </c>
      <c r="F411" s="228" t="s">
        <v>422</v>
      </c>
      <c r="G411" s="225"/>
      <c r="H411" s="227" t="s">
        <v>33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138</v>
      </c>
      <c r="AU411" s="234" t="s">
        <v>88</v>
      </c>
      <c r="AV411" s="13" t="s">
        <v>86</v>
      </c>
      <c r="AW411" s="13" t="s">
        <v>40</v>
      </c>
      <c r="AX411" s="13" t="s">
        <v>78</v>
      </c>
      <c r="AY411" s="234" t="s">
        <v>127</v>
      </c>
    </row>
    <row r="412" s="14" customFormat="1">
      <c r="A412" s="14"/>
      <c r="B412" s="235"/>
      <c r="C412" s="236"/>
      <c r="D412" s="226" t="s">
        <v>138</v>
      </c>
      <c r="E412" s="237" t="s">
        <v>33</v>
      </c>
      <c r="F412" s="238" t="s">
        <v>88</v>
      </c>
      <c r="G412" s="236"/>
      <c r="H412" s="239">
        <v>2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138</v>
      </c>
      <c r="AU412" s="245" t="s">
        <v>88</v>
      </c>
      <c r="AV412" s="14" t="s">
        <v>88</v>
      </c>
      <c r="AW412" s="14" t="s">
        <v>40</v>
      </c>
      <c r="AX412" s="14" t="s">
        <v>86</v>
      </c>
      <c r="AY412" s="245" t="s">
        <v>127</v>
      </c>
    </row>
    <row r="413" s="2" customFormat="1" ht="16.5" customHeight="1">
      <c r="A413" s="40"/>
      <c r="B413" s="41"/>
      <c r="C413" s="257" t="s">
        <v>423</v>
      </c>
      <c r="D413" s="257" t="s">
        <v>242</v>
      </c>
      <c r="E413" s="258" t="s">
        <v>424</v>
      </c>
      <c r="F413" s="259" t="s">
        <v>425</v>
      </c>
      <c r="G413" s="260" t="s">
        <v>419</v>
      </c>
      <c r="H413" s="261">
        <v>2</v>
      </c>
      <c r="I413" s="262"/>
      <c r="J413" s="263">
        <f>ROUND(I413*H413,2)</f>
        <v>0</v>
      </c>
      <c r="K413" s="259" t="s">
        <v>133</v>
      </c>
      <c r="L413" s="264"/>
      <c r="M413" s="265" t="s">
        <v>33</v>
      </c>
      <c r="N413" s="266" t="s">
        <v>49</v>
      </c>
      <c r="O413" s="86"/>
      <c r="P413" s="215">
        <f>O413*H413</f>
        <v>0</v>
      </c>
      <c r="Q413" s="215">
        <v>0.0020999999999999999</v>
      </c>
      <c r="R413" s="215">
        <f>Q413*H413</f>
        <v>0.0041999999999999997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194</v>
      </c>
      <c r="AT413" s="217" t="s">
        <v>242</v>
      </c>
      <c r="AU413" s="217" t="s">
        <v>88</v>
      </c>
      <c r="AY413" s="18" t="s">
        <v>127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8" t="s">
        <v>86</v>
      </c>
      <c r="BK413" s="218">
        <f>ROUND(I413*H413,2)</f>
        <v>0</v>
      </c>
      <c r="BL413" s="18" t="s">
        <v>134</v>
      </c>
      <c r="BM413" s="217" t="s">
        <v>426</v>
      </c>
    </row>
    <row r="414" s="13" customFormat="1">
      <c r="A414" s="13"/>
      <c r="B414" s="224"/>
      <c r="C414" s="225"/>
      <c r="D414" s="226" t="s">
        <v>138</v>
      </c>
      <c r="E414" s="227" t="s">
        <v>33</v>
      </c>
      <c r="F414" s="228" t="s">
        <v>427</v>
      </c>
      <c r="G414" s="225"/>
      <c r="H414" s="227" t="s">
        <v>33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138</v>
      </c>
      <c r="AU414" s="234" t="s">
        <v>88</v>
      </c>
      <c r="AV414" s="13" t="s">
        <v>86</v>
      </c>
      <c r="AW414" s="13" t="s">
        <v>40</v>
      </c>
      <c r="AX414" s="13" t="s">
        <v>78</v>
      </c>
      <c r="AY414" s="234" t="s">
        <v>127</v>
      </c>
    </row>
    <row r="415" s="14" customFormat="1">
      <c r="A415" s="14"/>
      <c r="B415" s="235"/>
      <c r="C415" s="236"/>
      <c r="D415" s="226" t="s">
        <v>138</v>
      </c>
      <c r="E415" s="237" t="s">
        <v>33</v>
      </c>
      <c r="F415" s="238" t="s">
        <v>88</v>
      </c>
      <c r="G415" s="236"/>
      <c r="H415" s="239">
        <v>2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138</v>
      </c>
      <c r="AU415" s="245" t="s">
        <v>88</v>
      </c>
      <c r="AV415" s="14" t="s">
        <v>88</v>
      </c>
      <c r="AW415" s="14" t="s">
        <v>40</v>
      </c>
      <c r="AX415" s="14" t="s">
        <v>86</v>
      </c>
      <c r="AY415" s="245" t="s">
        <v>127</v>
      </c>
    </row>
    <row r="416" s="2" customFormat="1" ht="16.5" customHeight="1">
      <c r="A416" s="40"/>
      <c r="B416" s="41"/>
      <c r="C416" s="206" t="s">
        <v>428</v>
      </c>
      <c r="D416" s="206" t="s">
        <v>129</v>
      </c>
      <c r="E416" s="207" t="s">
        <v>429</v>
      </c>
      <c r="F416" s="208" t="s">
        <v>430</v>
      </c>
      <c r="G416" s="209" t="s">
        <v>419</v>
      </c>
      <c r="H416" s="210">
        <v>4</v>
      </c>
      <c r="I416" s="211"/>
      <c r="J416" s="212">
        <f>ROUND(I416*H416,2)</f>
        <v>0</v>
      </c>
      <c r="K416" s="208" t="s">
        <v>133</v>
      </c>
      <c r="L416" s="46"/>
      <c r="M416" s="213" t="s">
        <v>33</v>
      </c>
      <c r="N416" s="214" t="s">
        <v>49</v>
      </c>
      <c r="O416" s="86"/>
      <c r="P416" s="215">
        <f>O416*H416</f>
        <v>0</v>
      </c>
      <c r="Q416" s="215">
        <v>0.10940999999999999</v>
      </c>
      <c r="R416" s="215">
        <f>Q416*H416</f>
        <v>0.43763999999999997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134</v>
      </c>
      <c r="AT416" s="217" t="s">
        <v>129</v>
      </c>
      <c r="AU416" s="217" t="s">
        <v>88</v>
      </c>
      <c r="AY416" s="18" t="s">
        <v>127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8" t="s">
        <v>86</v>
      </c>
      <c r="BK416" s="218">
        <f>ROUND(I416*H416,2)</f>
        <v>0</v>
      </c>
      <c r="BL416" s="18" t="s">
        <v>134</v>
      </c>
      <c r="BM416" s="217" t="s">
        <v>431</v>
      </c>
    </row>
    <row r="417" s="2" customFormat="1">
      <c r="A417" s="40"/>
      <c r="B417" s="41"/>
      <c r="C417" s="42"/>
      <c r="D417" s="219" t="s">
        <v>136</v>
      </c>
      <c r="E417" s="42"/>
      <c r="F417" s="220" t="s">
        <v>432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8" t="s">
        <v>136</v>
      </c>
      <c r="AU417" s="18" t="s">
        <v>88</v>
      </c>
    </row>
    <row r="418" s="14" customFormat="1">
      <c r="A418" s="14"/>
      <c r="B418" s="235"/>
      <c r="C418" s="236"/>
      <c r="D418" s="226" t="s">
        <v>138</v>
      </c>
      <c r="E418" s="237" t="s">
        <v>33</v>
      </c>
      <c r="F418" s="238" t="s">
        <v>134</v>
      </c>
      <c r="G418" s="236"/>
      <c r="H418" s="239">
        <v>4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138</v>
      </c>
      <c r="AU418" s="245" t="s">
        <v>88</v>
      </c>
      <c r="AV418" s="14" t="s">
        <v>88</v>
      </c>
      <c r="AW418" s="14" t="s">
        <v>40</v>
      </c>
      <c r="AX418" s="14" t="s">
        <v>86</v>
      </c>
      <c r="AY418" s="245" t="s">
        <v>127</v>
      </c>
    </row>
    <row r="419" s="2" customFormat="1" ht="16.5" customHeight="1">
      <c r="A419" s="40"/>
      <c r="B419" s="41"/>
      <c r="C419" s="257" t="s">
        <v>433</v>
      </c>
      <c r="D419" s="257" t="s">
        <v>242</v>
      </c>
      <c r="E419" s="258" t="s">
        <v>434</v>
      </c>
      <c r="F419" s="259" t="s">
        <v>435</v>
      </c>
      <c r="G419" s="260" t="s">
        <v>419</v>
      </c>
      <c r="H419" s="261">
        <v>4</v>
      </c>
      <c r="I419" s="262"/>
      <c r="J419" s="263">
        <f>ROUND(I419*H419,2)</f>
        <v>0</v>
      </c>
      <c r="K419" s="259" t="s">
        <v>133</v>
      </c>
      <c r="L419" s="264"/>
      <c r="M419" s="265" t="s">
        <v>33</v>
      </c>
      <c r="N419" s="266" t="s">
        <v>49</v>
      </c>
      <c r="O419" s="86"/>
      <c r="P419" s="215">
        <f>O419*H419</f>
        <v>0</v>
      </c>
      <c r="Q419" s="215">
        <v>0.0030000000000000001</v>
      </c>
      <c r="R419" s="215">
        <f>Q419*H419</f>
        <v>0.012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194</v>
      </c>
      <c r="AT419" s="217" t="s">
        <v>242</v>
      </c>
      <c r="AU419" s="217" t="s">
        <v>88</v>
      </c>
      <c r="AY419" s="18" t="s">
        <v>127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8" t="s">
        <v>86</v>
      </c>
      <c r="BK419" s="218">
        <f>ROUND(I419*H419,2)</f>
        <v>0</v>
      </c>
      <c r="BL419" s="18" t="s">
        <v>134</v>
      </c>
      <c r="BM419" s="217" t="s">
        <v>436</v>
      </c>
    </row>
    <row r="420" s="14" customFormat="1">
      <c r="A420" s="14"/>
      <c r="B420" s="235"/>
      <c r="C420" s="236"/>
      <c r="D420" s="226" t="s">
        <v>138</v>
      </c>
      <c r="E420" s="237" t="s">
        <v>33</v>
      </c>
      <c r="F420" s="238" t="s">
        <v>134</v>
      </c>
      <c r="G420" s="236"/>
      <c r="H420" s="239">
        <v>4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138</v>
      </c>
      <c r="AU420" s="245" t="s">
        <v>88</v>
      </c>
      <c r="AV420" s="14" t="s">
        <v>88</v>
      </c>
      <c r="AW420" s="14" t="s">
        <v>40</v>
      </c>
      <c r="AX420" s="14" t="s">
        <v>86</v>
      </c>
      <c r="AY420" s="245" t="s">
        <v>127</v>
      </c>
    </row>
    <row r="421" s="2" customFormat="1" ht="16.5" customHeight="1">
      <c r="A421" s="40"/>
      <c r="B421" s="41"/>
      <c r="C421" s="257" t="s">
        <v>437</v>
      </c>
      <c r="D421" s="257" t="s">
        <v>242</v>
      </c>
      <c r="E421" s="258" t="s">
        <v>438</v>
      </c>
      <c r="F421" s="259" t="s">
        <v>439</v>
      </c>
      <c r="G421" s="260" t="s">
        <v>419</v>
      </c>
      <c r="H421" s="261">
        <v>4</v>
      </c>
      <c r="I421" s="262"/>
      <c r="J421" s="263">
        <f>ROUND(I421*H421,2)</f>
        <v>0</v>
      </c>
      <c r="K421" s="259" t="s">
        <v>133</v>
      </c>
      <c r="L421" s="264"/>
      <c r="M421" s="265" t="s">
        <v>33</v>
      </c>
      <c r="N421" s="266" t="s">
        <v>49</v>
      </c>
      <c r="O421" s="86"/>
      <c r="P421" s="215">
        <f>O421*H421</f>
        <v>0</v>
      </c>
      <c r="Q421" s="215">
        <v>0.0061000000000000004</v>
      </c>
      <c r="R421" s="215">
        <f>Q421*H421</f>
        <v>0.024400000000000002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194</v>
      </c>
      <c r="AT421" s="217" t="s">
        <v>242</v>
      </c>
      <c r="AU421" s="217" t="s">
        <v>88</v>
      </c>
      <c r="AY421" s="18" t="s">
        <v>127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8" t="s">
        <v>86</v>
      </c>
      <c r="BK421" s="218">
        <f>ROUND(I421*H421,2)</f>
        <v>0</v>
      </c>
      <c r="BL421" s="18" t="s">
        <v>134</v>
      </c>
      <c r="BM421" s="217" t="s">
        <v>440</v>
      </c>
    </row>
    <row r="422" s="14" customFormat="1">
      <c r="A422" s="14"/>
      <c r="B422" s="235"/>
      <c r="C422" s="236"/>
      <c r="D422" s="226" t="s">
        <v>138</v>
      </c>
      <c r="E422" s="237" t="s">
        <v>33</v>
      </c>
      <c r="F422" s="238" t="s">
        <v>134</v>
      </c>
      <c r="G422" s="236"/>
      <c r="H422" s="239">
        <v>4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5" t="s">
        <v>138</v>
      </c>
      <c r="AU422" s="245" t="s">
        <v>88</v>
      </c>
      <c r="AV422" s="14" t="s">
        <v>88</v>
      </c>
      <c r="AW422" s="14" t="s">
        <v>40</v>
      </c>
      <c r="AX422" s="14" t="s">
        <v>86</v>
      </c>
      <c r="AY422" s="245" t="s">
        <v>127</v>
      </c>
    </row>
    <row r="423" s="2" customFormat="1" ht="16.5" customHeight="1">
      <c r="A423" s="40"/>
      <c r="B423" s="41"/>
      <c r="C423" s="206" t="s">
        <v>441</v>
      </c>
      <c r="D423" s="206" t="s">
        <v>129</v>
      </c>
      <c r="E423" s="207" t="s">
        <v>442</v>
      </c>
      <c r="F423" s="208" t="s">
        <v>443</v>
      </c>
      <c r="G423" s="209" t="s">
        <v>419</v>
      </c>
      <c r="H423" s="210">
        <v>6</v>
      </c>
      <c r="I423" s="211"/>
      <c r="J423" s="212">
        <f>ROUND(I423*H423,2)</f>
        <v>0</v>
      </c>
      <c r="K423" s="208" t="s">
        <v>133</v>
      </c>
      <c r="L423" s="46"/>
      <c r="M423" s="213" t="s">
        <v>33</v>
      </c>
      <c r="N423" s="214" t="s">
        <v>49</v>
      </c>
      <c r="O423" s="86"/>
      <c r="P423" s="215">
        <f>O423*H423</f>
        <v>0</v>
      </c>
      <c r="Q423" s="215">
        <v>0.00069999999999999999</v>
      </c>
      <c r="R423" s="215">
        <f>Q423*H423</f>
        <v>0.0041999999999999997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134</v>
      </c>
      <c r="AT423" s="217" t="s">
        <v>129</v>
      </c>
      <c r="AU423" s="217" t="s">
        <v>88</v>
      </c>
      <c r="AY423" s="18" t="s">
        <v>127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8" t="s">
        <v>86</v>
      </c>
      <c r="BK423" s="218">
        <f>ROUND(I423*H423,2)</f>
        <v>0</v>
      </c>
      <c r="BL423" s="18" t="s">
        <v>134</v>
      </c>
      <c r="BM423" s="217" t="s">
        <v>444</v>
      </c>
    </row>
    <row r="424" s="2" customFormat="1">
      <c r="A424" s="40"/>
      <c r="B424" s="41"/>
      <c r="C424" s="42"/>
      <c r="D424" s="219" t="s">
        <v>136</v>
      </c>
      <c r="E424" s="42"/>
      <c r="F424" s="220" t="s">
        <v>445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8" t="s">
        <v>136</v>
      </c>
      <c r="AU424" s="18" t="s">
        <v>88</v>
      </c>
    </row>
    <row r="425" s="13" customFormat="1">
      <c r="A425" s="13"/>
      <c r="B425" s="224"/>
      <c r="C425" s="225"/>
      <c r="D425" s="226" t="s">
        <v>138</v>
      </c>
      <c r="E425" s="227" t="s">
        <v>33</v>
      </c>
      <c r="F425" s="228" t="s">
        <v>446</v>
      </c>
      <c r="G425" s="225"/>
      <c r="H425" s="227" t="s">
        <v>33</v>
      </c>
      <c r="I425" s="229"/>
      <c r="J425" s="225"/>
      <c r="K425" s="225"/>
      <c r="L425" s="230"/>
      <c r="M425" s="231"/>
      <c r="N425" s="232"/>
      <c r="O425" s="232"/>
      <c r="P425" s="232"/>
      <c r="Q425" s="232"/>
      <c r="R425" s="232"/>
      <c r="S425" s="232"/>
      <c r="T425" s="23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4" t="s">
        <v>138</v>
      </c>
      <c r="AU425" s="234" t="s">
        <v>88</v>
      </c>
      <c r="AV425" s="13" t="s">
        <v>86</v>
      </c>
      <c r="AW425" s="13" t="s">
        <v>40</v>
      </c>
      <c r="AX425" s="13" t="s">
        <v>78</v>
      </c>
      <c r="AY425" s="234" t="s">
        <v>127</v>
      </c>
    </row>
    <row r="426" s="14" customFormat="1">
      <c r="A426" s="14"/>
      <c r="B426" s="235"/>
      <c r="C426" s="236"/>
      <c r="D426" s="226" t="s">
        <v>138</v>
      </c>
      <c r="E426" s="237" t="s">
        <v>33</v>
      </c>
      <c r="F426" s="238" t="s">
        <v>88</v>
      </c>
      <c r="G426" s="236"/>
      <c r="H426" s="239">
        <v>2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138</v>
      </c>
      <c r="AU426" s="245" t="s">
        <v>88</v>
      </c>
      <c r="AV426" s="14" t="s">
        <v>88</v>
      </c>
      <c r="AW426" s="14" t="s">
        <v>40</v>
      </c>
      <c r="AX426" s="14" t="s">
        <v>78</v>
      </c>
      <c r="AY426" s="245" t="s">
        <v>127</v>
      </c>
    </row>
    <row r="427" s="14" customFormat="1">
      <c r="A427" s="14"/>
      <c r="B427" s="235"/>
      <c r="C427" s="236"/>
      <c r="D427" s="226" t="s">
        <v>138</v>
      </c>
      <c r="E427" s="237" t="s">
        <v>33</v>
      </c>
      <c r="F427" s="238" t="s">
        <v>88</v>
      </c>
      <c r="G427" s="236"/>
      <c r="H427" s="239">
        <v>2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138</v>
      </c>
      <c r="AU427" s="245" t="s">
        <v>88</v>
      </c>
      <c r="AV427" s="14" t="s">
        <v>88</v>
      </c>
      <c r="AW427" s="14" t="s">
        <v>40</v>
      </c>
      <c r="AX427" s="14" t="s">
        <v>78</v>
      </c>
      <c r="AY427" s="245" t="s">
        <v>127</v>
      </c>
    </row>
    <row r="428" s="14" customFormat="1">
      <c r="A428" s="14"/>
      <c r="B428" s="235"/>
      <c r="C428" s="236"/>
      <c r="D428" s="226" t="s">
        <v>138</v>
      </c>
      <c r="E428" s="237" t="s">
        <v>33</v>
      </c>
      <c r="F428" s="238" t="s">
        <v>88</v>
      </c>
      <c r="G428" s="236"/>
      <c r="H428" s="239">
        <v>2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138</v>
      </c>
      <c r="AU428" s="245" t="s">
        <v>88</v>
      </c>
      <c r="AV428" s="14" t="s">
        <v>88</v>
      </c>
      <c r="AW428" s="14" t="s">
        <v>40</v>
      </c>
      <c r="AX428" s="14" t="s">
        <v>78</v>
      </c>
      <c r="AY428" s="245" t="s">
        <v>127</v>
      </c>
    </row>
    <row r="429" s="15" customFormat="1">
      <c r="A429" s="15"/>
      <c r="B429" s="246"/>
      <c r="C429" s="247"/>
      <c r="D429" s="226" t="s">
        <v>138</v>
      </c>
      <c r="E429" s="248" t="s">
        <v>33</v>
      </c>
      <c r="F429" s="249" t="s">
        <v>150</v>
      </c>
      <c r="G429" s="247"/>
      <c r="H429" s="250">
        <v>6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138</v>
      </c>
      <c r="AU429" s="256" t="s">
        <v>88</v>
      </c>
      <c r="AV429" s="15" t="s">
        <v>134</v>
      </c>
      <c r="AW429" s="15" t="s">
        <v>40</v>
      </c>
      <c r="AX429" s="15" t="s">
        <v>86</v>
      </c>
      <c r="AY429" s="256" t="s">
        <v>127</v>
      </c>
    </row>
    <row r="430" s="2" customFormat="1" ht="16.5" customHeight="1">
      <c r="A430" s="40"/>
      <c r="B430" s="41"/>
      <c r="C430" s="257" t="s">
        <v>447</v>
      </c>
      <c r="D430" s="257" t="s">
        <v>242</v>
      </c>
      <c r="E430" s="258" t="s">
        <v>448</v>
      </c>
      <c r="F430" s="259" t="s">
        <v>449</v>
      </c>
      <c r="G430" s="260" t="s">
        <v>419</v>
      </c>
      <c r="H430" s="261">
        <v>6</v>
      </c>
      <c r="I430" s="262"/>
      <c r="J430" s="263">
        <f>ROUND(I430*H430,2)</f>
        <v>0</v>
      </c>
      <c r="K430" s="259" t="s">
        <v>33</v>
      </c>
      <c r="L430" s="264"/>
      <c r="M430" s="265" t="s">
        <v>33</v>
      </c>
      <c r="N430" s="266" t="s">
        <v>49</v>
      </c>
      <c r="O430" s="86"/>
      <c r="P430" s="215">
        <f>O430*H430</f>
        <v>0</v>
      </c>
      <c r="Q430" s="215">
        <v>0.0025999999999999999</v>
      </c>
      <c r="R430" s="215">
        <f>Q430*H430</f>
        <v>0.015599999999999999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194</v>
      </c>
      <c r="AT430" s="217" t="s">
        <v>242</v>
      </c>
      <c r="AU430" s="217" t="s">
        <v>88</v>
      </c>
      <c r="AY430" s="18" t="s">
        <v>127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8" t="s">
        <v>86</v>
      </c>
      <c r="BK430" s="218">
        <f>ROUND(I430*H430,2)</f>
        <v>0</v>
      </c>
      <c r="BL430" s="18" t="s">
        <v>134</v>
      </c>
      <c r="BM430" s="217" t="s">
        <v>450</v>
      </c>
    </row>
    <row r="431" s="13" customFormat="1">
      <c r="A431" s="13"/>
      <c r="B431" s="224"/>
      <c r="C431" s="225"/>
      <c r="D431" s="226" t="s">
        <v>138</v>
      </c>
      <c r="E431" s="227" t="s">
        <v>33</v>
      </c>
      <c r="F431" s="228" t="s">
        <v>451</v>
      </c>
      <c r="G431" s="225"/>
      <c r="H431" s="227" t="s">
        <v>33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138</v>
      </c>
      <c r="AU431" s="234" t="s">
        <v>88</v>
      </c>
      <c r="AV431" s="13" t="s">
        <v>86</v>
      </c>
      <c r="AW431" s="13" t="s">
        <v>40</v>
      </c>
      <c r="AX431" s="13" t="s">
        <v>78</v>
      </c>
      <c r="AY431" s="234" t="s">
        <v>127</v>
      </c>
    </row>
    <row r="432" s="14" customFormat="1">
      <c r="A432" s="14"/>
      <c r="B432" s="235"/>
      <c r="C432" s="236"/>
      <c r="D432" s="226" t="s">
        <v>138</v>
      </c>
      <c r="E432" s="237" t="s">
        <v>33</v>
      </c>
      <c r="F432" s="238" t="s">
        <v>88</v>
      </c>
      <c r="G432" s="236"/>
      <c r="H432" s="239">
        <v>2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138</v>
      </c>
      <c r="AU432" s="245" t="s">
        <v>88</v>
      </c>
      <c r="AV432" s="14" t="s">
        <v>88</v>
      </c>
      <c r="AW432" s="14" t="s">
        <v>40</v>
      </c>
      <c r="AX432" s="14" t="s">
        <v>78</v>
      </c>
      <c r="AY432" s="245" t="s">
        <v>127</v>
      </c>
    </row>
    <row r="433" s="13" customFormat="1">
      <c r="A433" s="13"/>
      <c r="B433" s="224"/>
      <c r="C433" s="225"/>
      <c r="D433" s="226" t="s">
        <v>138</v>
      </c>
      <c r="E433" s="227" t="s">
        <v>33</v>
      </c>
      <c r="F433" s="228" t="s">
        <v>452</v>
      </c>
      <c r="G433" s="225"/>
      <c r="H433" s="227" t="s">
        <v>33</v>
      </c>
      <c r="I433" s="229"/>
      <c r="J433" s="225"/>
      <c r="K433" s="225"/>
      <c r="L433" s="230"/>
      <c r="M433" s="231"/>
      <c r="N433" s="232"/>
      <c r="O433" s="232"/>
      <c r="P433" s="232"/>
      <c r="Q433" s="232"/>
      <c r="R433" s="232"/>
      <c r="S433" s="232"/>
      <c r="T433" s="23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4" t="s">
        <v>138</v>
      </c>
      <c r="AU433" s="234" t="s">
        <v>88</v>
      </c>
      <c r="AV433" s="13" t="s">
        <v>86</v>
      </c>
      <c r="AW433" s="13" t="s">
        <v>40</v>
      </c>
      <c r="AX433" s="13" t="s">
        <v>78</v>
      </c>
      <c r="AY433" s="234" t="s">
        <v>127</v>
      </c>
    </row>
    <row r="434" s="14" customFormat="1">
      <c r="A434" s="14"/>
      <c r="B434" s="235"/>
      <c r="C434" s="236"/>
      <c r="D434" s="226" t="s">
        <v>138</v>
      </c>
      <c r="E434" s="237" t="s">
        <v>33</v>
      </c>
      <c r="F434" s="238" t="s">
        <v>88</v>
      </c>
      <c r="G434" s="236"/>
      <c r="H434" s="239">
        <v>2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138</v>
      </c>
      <c r="AU434" s="245" t="s">
        <v>88</v>
      </c>
      <c r="AV434" s="14" t="s">
        <v>88</v>
      </c>
      <c r="AW434" s="14" t="s">
        <v>40</v>
      </c>
      <c r="AX434" s="14" t="s">
        <v>78</v>
      </c>
      <c r="AY434" s="245" t="s">
        <v>127</v>
      </c>
    </row>
    <row r="435" s="13" customFormat="1">
      <c r="A435" s="13"/>
      <c r="B435" s="224"/>
      <c r="C435" s="225"/>
      <c r="D435" s="226" t="s">
        <v>138</v>
      </c>
      <c r="E435" s="227" t="s">
        <v>33</v>
      </c>
      <c r="F435" s="228" t="s">
        <v>453</v>
      </c>
      <c r="G435" s="225"/>
      <c r="H435" s="227" t="s">
        <v>33</v>
      </c>
      <c r="I435" s="229"/>
      <c r="J435" s="225"/>
      <c r="K435" s="225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138</v>
      </c>
      <c r="AU435" s="234" t="s">
        <v>88</v>
      </c>
      <c r="AV435" s="13" t="s">
        <v>86</v>
      </c>
      <c r="AW435" s="13" t="s">
        <v>40</v>
      </c>
      <c r="AX435" s="13" t="s">
        <v>78</v>
      </c>
      <c r="AY435" s="234" t="s">
        <v>127</v>
      </c>
    </row>
    <row r="436" s="13" customFormat="1">
      <c r="A436" s="13"/>
      <c r="B436" s="224"/>
      <c r="C436" s="225"/>
      <c r="D436" s="226" t="s">
        <v>138</v>
      </c>
      <c r="E436" s="227" t="s">
        <v>33</v>
      </c>
      <c r="F436" s="228" t="s">
        <v>454</v>
      </c>
      <c r="G436" s="225"/>
      <c r="H436" s="227" t="s">
        <v>33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138</v>
      </c>
      <c r="AU436" s="234" t="s">
        <v>88</v>
      </c>
      <c r="AV436" s="13" t="s">
        <v>86</v>
      </c>
      <c r="AW436" s="13" t="s">
        <v>40</v>
      </c>
      <c r="AX436" s="13" t="s">
        <v>78</v>
      </c>
      <c r="AY436" s="234" t="s">
        <v>127</v>
      </c>
    </row>
    <row r="437" s="14" customFormat="1">
      <c r="A437" s="14"/>
      <c r="B437" s="235"/>
      <c r="C437" s="236"/>
      <c r="D437" s="226" t="s">
        <v>138</v>
      </c>
      <c r="E437" s="237" t="s">
        <v>33</v>
      </c>
      <c r="F437" s="238" t="s">
        <v>88</v>
      </c>
      <c r="G437" s="236"/>
      <c r="H437" s="239">
        <v>2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138</v>
      </c>
      <c r="AU437" s="245" t="s">
        <v>88</v>
      </c>
      <c r="AV437" s="14" t="s">
        <v>88</v>
      </c>
      <c r="AW437" s="14" t="s">
        <v>40</v>
      </c>
      <c r="AX437" s="14" t="s">
        <v>78</v>
      </c>
      <c r="AY437" s="245" t="s">
        <v>127</v>
      </c>
    </row>
    <row r="438" s="15" customFormat="1">
      <c r="A438" s="15"/>
      <c r="B438" s="246"/>
      <c r="C438" s="247"/>
      <c r="D438" s="226" t="s">
        <v>138</v>
      </c>
      <c r="E438" s="248" t="s">
        <v>33</v>
      </c>
      <c r="F438" s="249" t="s">
        <v>150</v>
      </c>
      <c r="G438" s="247"/>
      <c r="H438" s="250">
        <v>6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6" t="s">
        <v>138</v>
      </c>
      <c r="AU438" s="256" t="s">
        <v>88</v>
      </c>
      <c r="AV438" s="15" t="s">
        <v>134</v>
      </c>
      <c r="AW438" s="15" t="s">
        <v>40</v>
      </c>
      <c r="AX438" s="15" t="s">
        <v>86</v>
      </c>
      <c r="AY438" s="256" t="s">
        <v>127</v>
      </c>
    </row>
    <row r="439" s="2" customFormat="1" ht="16.5" customHeight="1">
      <c r="A439" s="40"/>
      <c r="B439" s="41"/>
      <c r="C439" s="206" t="s">
        <v>455</v>
      </c>
      <c r="D439" s="206" t="s">
        <v>129</v>
      </c>
      <c r="E439" s="207" t="s">
        <v>456</v>
      </c>
      <c r="F439" s="208" t="s">
        <v>457</v>
      </c>
      <c r="G439" s="209" t="s">
        <v>132</v>
      </c>
      <c r="H439" s="210">
        <v>8</v>
      </c>
      <c r="I439" s="211"/>
      <c r="J439" s="212">
        <f>ROUND(I439*H439,2)</f>
        <v>0</v>
      </c>
      <c r="K439" s="208" t="s">
        <v>133</v>
      </c>
      <c r="L439" s="46"/>
      <c r="M439" s="213" t="s">
        <v>33</v>
      </c>
      <c r="N439" s="214" t="s">
        <v>49</v>
      </c>
      <c r="O439" s="86"/>
      <c r="P439" s="215">
        <f>O439*H439</f>
        <v>0</v>
      </c>
      <c r="Q439" s="215">
        <v>0.0011999999999999999</v>
      </c>
      <c r="R439" s="215">
        <f>Q439*H439</f>
        <v>0.0095999999999999992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134</v>
      </c>
      <c r="AT439" s="217" t="s">
        <v>129</v>
      </c>
      <c r="AU439" s="217" t="s">
        <v>88</v>
      </c>
      <c r="AY439" s="18" t="s">
        <v>127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8" t="s">
        <v>86</v>
      </c>
      <c r="BK439" s="218">
        <f>ROUND(I439*H439,2)</f>
        <v>0</v>
      </c>
      <c r="BL439" s="18" t="s">
        <v>134</v>
      </c>
      <c r="BM439" s="217" t="s">
        <v>458</v>
      </c>
    </row>
    <row r="440" s="2" customFormat="1">
      <c r="A440" s="40"/>
      <c r="B440" s="41"/>
      <c r="C440" s="42"/>
      <c r="D440" s="219" t="s">
        <v>136</v>
      </c>
      <c r="E440" s="42"/>
      <c r="F440" s="220" t="s">
        <v>459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8" t="s">
        <v>136</v>
      </c>
      <c r="AU440" s="18" t="s">
        <v>88</v>
      </c>
    </row>
    <row r="441" s="13" customFormat="1">
      <c r="A441" s="13"/>
      <c r="B441" s="224"/>
      <c r="C441" s="225"/>
      <c r="D441" s="226" t="s">
        <v>138</v>
      </c>
      <c r="E441" s="227" t="s">
        <v>33</v>
      </c>
      <c r="F441" s="228" t="s">
        <v>460</v>
      </c>
      <c r="G441" s="225"/>
      <c r="H441" s="227" t="s">
        <v>33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138</v>
      </c>
      <c r="AU441" s="234" t="s">
        <v>88</v>
      </c>
      <c r="AV441" s="13" t="s">
        <v>86</v>
      </c>
      <c r="AW441" s="13" t="s">
        <v>40</v>
      </c>
      <c r="AX441" s="13" t="s">
        <v>78</v>
      </c>
      <c r="AY441" s="234" t="s">
        <v>127</v>
      </c>
    </row>
    <row r="442" s="14" customFormat="1">
      <c r="A442" s="14"/>
      <c r="B442" s="235"/>
      <c r="C442" s="236"/>
      <c r="D442" s="226" t="s">
        <v>138</v>
      </c>
      <c r="E442" s="237" t="s">
        <v>33</v>
      </c>
      <c r="F442" s="238" t="s">
        <v>194</v>
      </c>
      <c r="G442" s="236"/>
      <c r="H442" s="239">
        <v>8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138</v>
      </c>
      <c r="AU442" s="245" t="s">
        <v>88</v>
      </c>
      <c r="AV442" s="14" t="s">
        <v>88</v>
      </c>
      <c r="AW442" s="14" t="s">
        <v>40</v>
      </c>
      <c r="AX442" s="14" t="s">
        <v>86</v>
      </c>
      <c r="AY442" s="245" t="s">
        <v>127</v>
      </c>
    </row>
    <row r="443" s="2" customFormat="1" ht="33" customHeight="1">
      <c r="A443" s="40"/>
      <c r="B443" s="41"/>
      <c r="C443" s="206" t="s">
        <v>461</v>
      </c>
      <c r="D443" s="206" t="s">
        <v>129</v>
      </c>
      <c r="E443" s="207" t="s">
        <v>462</v>
      </c>
      <c r="F443" s="208" t="s">
        <v>463</v>
      </c>
      <c r="G443" s="209" t="s">
        <v>401</v>
      </c>
      <c r="H443" s="210">
        <v>8</v>
      </c>
      <c r="I443" s="211"/>
      <c r="J443" s="212">
        <f>ROUND(I443*H443,2)</f>
        <v>0</v>
      </c>
      <c r="K443" s="208" t="s">
        <v>133</v>
      </c>
      <c r="L443" s="46"/>
      <c r="M443" s="213" t="s">
        <v>33</v>
      </c>
      <c r="N443" s="214" t="s">
        <v>49</v>
      </c>
      <c r="O443" s="86"/>
      <c r="P443" s="215">
        <f>O443*H443</f>
        <v>0</v>
      </c>
      <c r="Q443" s="215">
        <v>0.00059999999999999995</v>
      </c>
      <c r="R443" s="215">
        <f>Q443*H443</f>
        <v>0.0047999999999999996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134</v>
      </c>
      <c r="AT443" s="217" t="s">
        <v>129</v>
      </c>
      <c r="AU443" s="217" t="s">
        <v>88</v>
      </c>
      <c r="AY443" s="18" t="s">
        <v>127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8" t="s">
        <v>86</v>
      </c>
      <c r="BK443" s="218">
        <f>ROUND(I443*H443,2)</f>
        <v>0</v>
      </c>
      <c r="BL443" s="18" t="s">
        <v>134</v>
      </c>
      <c r="BM443" s="217" t="s">
        <v>464</v>
      </c>
    </row>
    <row r="444" s="2" customFormat="1">
      <c r="A444" s="40"/>
      <c r="B444" s="41"/>
      <c r="C444" s="42"/>
      <c r="D444" s="219" t="s">
        <v>136</v>
      </c>
      <c r="E444" s="42"/>
      <c r="F444" s="220" t="s">
        <v>465</v>
      </c>
      <c r="G444" s="42"/>
      <c r="H444" s="42"/>
      <c r="I444" s="221"/>
      <c r="J444" s="42"/>
      <c r="K444" s="42"/>
      <c r="L444" s="46"/>
      <c r="M444" s="222"/>
      <c r="N444" s="22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8" t="s">
        <v>136</v>
      </c>
      <c r="AU444" s="18" t="s">
        <v>88</v>
      </c>
    </row>
    <row r="445" s="13" customFormat="1">
      <c r="A445" s="13"/>
      <c r="B445" s="224"/>
      <c r="C445" s="225"/>
      <c r="D445" s="226" t="s">
        <v>138</v>
      </c>
      <c r="E445" s="227" t="s">
        <v>33</v>
      </c>
      <c r="F445" s="228" t="s">
        <v>466</v>
      </c>
      <c r="G445" s="225"/>
      <c r="H445" s="227" t="s">
        <v>33</v>
      </c>
      <c r="I445" s="229"/>
      <c r="J445" s="225"/>
      <c r="K445" s="225"/>
      <c r="L445" s="230"/>
      <c r="M445" s="231"/>
      <c r="N445" s="232"/>
      <c r="O445" s="232"/>
      <c r="P445" s="232"/>
      <c r="Q445" s="232"/>
      <c r="R445" s="232"/>
      <c r="S445" s="232"/>
      <c r="T445" s="23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4" t="s">
        <v>138</v>
      </c>
      <c r="AU445" s="234" t="s">
        <v>88</v>
      </c>
      <c r="AV445" s="13" t="s">
        <v>86</v>
      </c>
      <c r="AW445" s="13" t="s">
        <v>40</v>
      </c>
      <c r="AX445" s="13" t="s">
        <v>78</v>
      </c>
      <c r="AY445" s="234" t="s">
        <v>127</v>
      </c>
    </row>
    <row r="446" s="14" customFormat="1">
      <c r="A446" s="14"/>
      <c r="B446" s="235"/>
      <c r="C446" s="236"/>
      <c r="D446" s="226" t="s">
        <v>138</v>
      </c>
      <c r="E446" s="237" t="s">
        <v>33</v>
      </c>
      <c r="F446" s="238" t="s">
        <v>467</v>
      </c>
      <c r="G446" s="236"/>
      <c r="H446" s="239">
        <v>8</v>
      </c>
      <c r="I446" s="240"/>
      <c r="J446" s="236"/>
      <c r="K446" s="236"/>
      <c r="L446" s="241"/>
      <c r="M446" s="242"/>
      <c r="N446" s="243"/>
      <c r="O446" s="243"/>
      <c r="P446" s="243"/>
      <c r="Q446" s="243"/>
      <c r="R446" s="243"/>
      <c r="S446" s="243"/>
      <c r="T446" s="24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5" t="s">
        <v>138</v>
      </c>
      <c r="AU446" s="245" t="s">
        <v>88</v>
      </c>
      <c r="AV446" s="14" t="s">
        <v>88</v>
      </c>
      <c r="AW446" s="14" t="s">
        <v>40</v>
      </c>
      <c r="AX446" s="14" t="s">
        <v>86</v>
      </c>
      <c r="AY446" s="245" t="s">
        <v>127</v>
      </c>
    </row>
    <row r="447" s="2" customFormat="1" ht="16.5" customHeight="1">
      <c r="A447" s="40"/>
      <c r="B447" s="41"/>
      <c r="C447" s="206" t="s">
        <v>468</v>
      </c>
      <c r="D447" s="206" t="s">
        <v>129</v>
      </c>
      <c r="E447" s="207" t="s">
        <v>469</v>
      </c>
      <c r="F447" s="208" t="s">
        <v>470</v>
      </c>
      <c r="G447" s="209" t="s">
        <v>401</v>
      </c>
      <c r="H447" s="210">
        <v>8</v>
      </c>
      <c r="I447" s="211"/>
      <c r="J447" s="212">
        <f>ROUND(I447*H447,2)</f>
        <v>0</v>
      </c>
      <c r="K447" s="208" t="s">
        <v>133</v>
      </c>
      <c r="L447" s="46"/>
      <c r="M447" s="213" t="s">
        <v>33</v>
      </c>
      <c r="N447" s="214" t="s">
        <v>49</v>
      </c>
      <c r="O447" s="86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134</v>
      </c>
      <c r="AT447" s="217" t="s">
        <v>129</v>
      </c>
      <c r="AU447" s="217" t="s">
        <v>88</v>
      </c>
      <c r="AY447" s="18" t="s">
        <v>127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8" t="s">
        <v>86</v>
      </c>
      <c r="BK447" s="218">
        <f>ROUND(I447*H447,2)</f>
        <v>0</v>
      </c>
      <c r="BL447" s="18" t="s">
        <v>134</v>
      </c>
      <c r="BM447" s="217" t="s">
        <v>471</v>
      </c>
    </row>
    <row r="448" s="2" customFormat="1">
      <c r="A448" s="40"/>
      <c r="B448" s="41"/>
      <c r="C448" s="42"/>
      <c r="D448" s="219" t="s">
        <v>136</v>
      </c>
      <c r="E448" s="42"/>
      <c r="F448" s="220" t="s">
        <v>472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8" t="s">
        <v>136</v>
      </c>
      <c r="AU448" s="18" t="s">
        <v>88</v>
      </c>
    </row>
    <row r="449" s="13" customFormat="1">
      <c r="A449" s="13"/>
      <c r="B449" s="224"/>
      <c r="C449" s="225"/>
      <c r="D449" s="226" t="s">
        <v>138</v>
      </c>
      <c r="E449" s="227" t="s">
        <v>33</v>
      </c>
      <c r="F449" s="228" t="s">
        <v>466</v>
      </c>
      <c r="G449" s="225"/>
      <c r="H449" s="227" t="s">
        <v>33</v>
      </c>
      <c r="I449" s="229"/>
      <c r="J449" s="225"/>
      <c r="K449" s="225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138</v>
      </c>
      <c r="AU449" s="234" t="s">
        <v>88</v>
      </c>
      <c r="AV449" s="13" t="s">
        <v>86</v>
      </c>
      <c r="AW449" s="13" t="s">
        <v>40</v>
      </c>
      <c r="AX449" s="13" t="s">
        <v>78</v>
      </c>
      <c r="AY449" s="234" t="s">
        <v>127</v>
      </c>
    </row>
    <row r="450" s="14" customFormat="1">
      <c r="A450" s="14"/>
      <c r="B450" s="235"/>
      <c r="C450" s="236"/>
      <c r="D450" s="226" t="s">
        <v>138</v>
      </c>
      <c r="E450" s="237" t="s">
        <v>33</v>
      </c>
      <c r="F450" s="238" t="s">
        <v>467</v>
      </c>
      <c r="G450" s="236"/>
      <c r="H450" s="239">
        <v>8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138</v>
      </c>
      <c r="AU450" s="245" t="s">
        <v>88</v>
      </c>
      <c r="AV450" s="14" t="s">
        <v>88</v>
      </c>
      <c r="AW450" s="14" t="s">
        <v>40</v>
      </c>
      <c r="AX450" s="14" t="s">
        <v>86</v>
      </c>
      <c r="AY450" s="245" t="s">
        <v>127</v>
      </c>
    </row>
    <row r="451" s="12" customFormat="1" ht="22.8" customHeight="1">
      <c r="A451" s="12"/>
      <c r="B451" s="190"/>
      <c r="C451" s="191"/>
      <c r="D451" s="192" t="s">
        <v>77</v>
      </c>
      <c r="E451" s="204" t="s">
        <v>473</v>
      </c>
      <c r="F451" s="204" t="s">
        <v>474</v>
      </c>
      <c r="G451" s="191"/>
      <c r="H451" s="191"/>
      <c r="I451" s="194"/>
      <c r="J451" s="205">
        <f>BK451</f>
        <v>0</v>
      </c>
      <c r="K451" s="191"/>
      <c r="L451" s="196"/>
      <c r="M451" s="197"/>
      <c r="N451" s="198"/>
      <c r="O451" s="198"/>
      <c r="P451" s="199">
        <f>SUM(P452:P460)</f>
        <v>0</v>
      </c>
      <c r="Q451" s="198"/>
      <c r="R451" s="199">
        <f>SUM(R452:R460)</f>
        <v>0</v>
      </c>
      <c r="S451" s="198"/>
      <c r="T451" s="200">
        <f>SUM(T452:T460)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1" t="s">
        <v>86</v>
      </c>
      <c r="AT451" s="202" t="s">
        <v>77</v>
      </c>
      <c r="AU451" s="202" t="s">
        <v>86</v>
      </c>
      <c r="AY451" s="201" t="s">
        <v>127</v>
      </c>
      <c r="BK451" s="203">
        <f>SUM(BK452:BK460)</f>
        <v>0</v>
      </c>
    </row>
    <row r="452" s="2" customFormat="1" ht="16.5" customHeight="1">
      <c r="A452" s="40"/>
      <c r="B452" s="41"/>
      <c r="C452" s="206" t="s">
        <v>475</v>
      </c>
      <c r="D452" s="206" t="s">
        <v>129</v>
      </c>
      <c r="E452" s="207" t="s">
        <v>476</v>
      </c>
      <c r="F452" s="208" t="s">
        <v>477</v>
      </c>
      <c r="G452" s="209" t="s">
        <v>208</v>
      </c>
      <c r="H452" s="210">
        <v>2265.1199999999999</v>
      </c>
      <c r="I452" s="211"/>
      <c r="J452" s="212">
        <f>ROUND(I452*H452,2)</f>
        <v>0</v>
      </c>
      <c r="K452" s="208" t="s">
        <v>133</v>
      </c>
      <c r="L452" s="46"/>
      <c r="M452" s="213" t="s">
        <v>33</v>
      </c>
      <c r="N452" s="214" t="s">
        <v>49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134</v>
      </c>
      <c r="AT452" s="217" t="s">
        <v>129</v>
      </c>
      <c r="AU452" s="217" t="s">
        <v>88</v>
      </c>
      <c r="AY452" s="18" t="s">
        <v>127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8" t="s">
        <v>86</v>
      </c>
      <c r="BK452" s="218">
        <f>ROUND(I452*H452,2)</f>
        <v>0</v>
      </c>
      <c r="BL452" s="18" t="s">
        <v>134</v>
      </c>
      <c r="BM452" s="217" t="s">
        <v>478</v>
      </c>
    </row>
    <row r="453" s="2" customFormat="1">
      <c r="A453" s="40"/>
      <c r="B453" s="41"/>
      <c r="C453" s="42"/>
      <c r="D453" s="219" t="s">
        <v>136</v>
      </c>
      <c r="E453" s="42"/>
      <c r="F453" s="220" t="s">
        <v>479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8" t="s">
        <v>136</v>
      </c>
      <c r="AU453" s="18" t="s">
        <v>88</v>
      </c>
    </row>
    <row r="454" s="2" customFormat="1" ht="21.75" customHeight="1">
      <c r="A454" s="40"/>
      <c r="B454" s="41"/>
      <c r="C454" s="206" t="s">
        <v>480</v>
      </c>
      <c r="D454" s="206" t="s">
        <v>129</v>
      </c>
      <c r="E454" s="207" t="s">
        <v>481</v>
      </c>
      <c r="F454" s="208" t="s">
        <v>482</v>
      </c>
      <c r="G454" s="209" t="s">
        <v>208</v>
      </c>
      <c r="H454" s="210">
        <v>2265.1199999999999</v>
      </c>
      <c r="I454" s="211"/>
      <c r="J454" s="212">
        <f>ROUND(I454*H454,2)</f>
        <v>0</v>
      </c>
      <c r="K454" s="208" t="s">
        <v>133</v>
      </c>
      <c r="L454" s="46"/>
      <c r="M454" s="213" t="s">
        <v>33</v>
      </c>
      <c r="N454" s="214" t="s">
        <v>49</v>
      </c>
      <c r="O454" s="86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134</v>
      </c>
      <c r="AT454" s="217" t="s">
        <v>129</v>
      </c>
      <c r="AU454" s="217" t="s">
        <v>88</v>
      </c>
      <c r="AY454" s="18" t="s">
        <v>127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8" t="s">
        <v>86</v>
      </c>
      <c r="BK454" s="218">
        <f>ROUND(I454*H454,2)</f>
        <v>0</v>
      </c>
      <c r="BL454" s="18" t="s">
        <v>134</v>
      </c>
      <c r="BM454" s="217" t="s">
        <v>483</v>
      </c>
    </row>
    <row r="455" s="2" customFormat="1">
      <c r="A455" s="40"/>
      <c r="B455" s="41"/>
      <c r="C455" s="42"/>
      <c r="D455" s="219" t="s">
        <v>136</v>
      </c>
      <c r="E455" s="42"/>
      <c r="F455" s="220" t="s">
        <v>484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8" t="s">
        <v>136</v>
      </c>
      <c r="AU455" s="18" t="s">
        <v>88</v>
      </c>
    </row>
    <row r="456" s="2" customFormat="1" ht="24.15" customHeight="1">
      <c r="A456" s="40"/>
      <c r="B456" s="41"/>
      <c r="C456" s="206" t="s">
        <v>485</v>
      </c>
      <c r="D456" s="206" t="s">
        <v>129</v>
      </c>
      <c r="E456" s="207" t="s">
        <v>486</v>
      </c>
      <c r="F456" s="208" t="s">
        <v>487</v>
      </c>
      <c r="G456" s="209" t="s">
        <v>208</v>
      </c>
      <c r="H456" s="210">
        <v>22651.200000000001</v>
      </c>
      <c r="I456" s="211"/>
      <c r="J456" s="212">
        <f>ROUND(I456*H456,2)</f>
        <v>0</v>
      </c>
      <c r="K456" s="208" t="s">
        <v>133</v>
      </c>
      <c r="L456" s="46"/>
      <c r="M456" s="213" t="s">
        <v>33</v>
      </c>
      <c r="N456" s="214" t="s">
        <v>49</v>
      </c>
      <c r="O456" s="86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134</v>
      </c>
      <c r="AT456" s="217" t="s">
        <v>129</v>
      </c>
      <c r="AU456" s="217" t="s">
        <v>88</v>
      </c>
      <c r="AY456" s="18" t="s">
        <v>127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8" t="s">
        <v>86</v>
      </c>
      <c r="BK456" s="218">
        <f>ROUND(I456*H456,2)</f>
        <v>0</v>
      </c>
      <c r="BL456" s="18" t="s">
        <v>134</v>
      </c>
      <c r="BM456" s="217" t="s">
        <v>488</v>
      </c>
    </row>
    <row r="457" s="2" customFormat="1">
      <c r="A457" s="40"/>
      <c r="B457" s="41"/>
      <c r="C457" s="42"/>
      <c r="D457" s="219" t="s">
        <v>136</v>
      </c>
      <c r="E457" s="42"/>
      <c r="F457" s="220" t="s">
        <v>489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8" t="s">
        <v>136</v>
      </c>
      <c r="AU457" s="18" t="s">
        <v>88</v>
      </c>
    </row>
    <row r="458" s="14" customFormat="1">
      <c r="A458" s="14"/>
      <c r="B458" s="235"/>
      <c r="C458" s="236"/>
      <c r="D458" s="226" t="s">
        <v>138</v>
      </c>
      <c r="E458" s="236"/>
      <c r="F458" s="238" t="s">
        <v>490</v>
      </c>
      <c r="G458" s="236"/>
      <c r="H458" s="239">
        <v>22651.200000000001</v>
      </c>
      <c r="I458" s="240"/>
      <c r="J458" s="236"/>
      <c r="K458" s="236"/>
      <c r="L458" s="241"/>
      <c r="M458" s="242"/>
      <c r="N458" s="243"/>
      <c r="O458" s="243"/>
      <c r="P458" s="243"/>
      <c r="Q458" s="243"/>
      <c r="R458" s="243"/>
      <c r="S458" s="243"/>
      <c r="T458" s="24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5" t="s">
        <v>138</v>
      </c>
      <c r="AU458" s="245" t="s">
        <v>88</v>
      </c>
      <c r="AV458" s="14" t="s">
        <v>88</v>
      </c>
      <c r="AW458" s="14" t="s">
        <v>4</v>
      </c>
      <c r="AX458" s="14" t="s">
        <v>86</v>
      </c>
      <c r="AY458" s="245" t="s">
        <v>127</v>
      </c>
    </row>
    <row r="459" s="2" customFormat="1" ht="24.15" customHeight="1">
      <c r="A459" s="40"/>
      <c r="B459" s="41"/>
      <c r="C459" s="206" t="s">
        <v>491</v>
      </c>
      <c r="D459" s="206" t="s">
        <v>129</v>
      </c>
      <c r="E459" s="207" t="s">
        <v>492</v>
      </c>
      <c r="F459" s="208" t="s">
        <v>493</v>
      </c>
      <c r="G459" s="209" t="s">
        <v>208</v>
      </c>
      <c r="H459" s="210">
        <v>2265.1199999999999</v>
      </c>
      <c r="I459" s="211"/>
      <c r="J459" s="212">
        <f>ROUND(I459*H459,2)</f>
        <v>0</v>
      </c>
      <c r="K459" s="208" t="s">
        <v>133</v>
      </c>
      <c r="L459" s="46"/>
      <c r="M459" s="213" t="s">
        <v>33</v>
      </c>
      <c r="N459" s="214" t="s">
        <v>49</v>
      </c>
      <c r="O459" s="86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134</v>
      </c>
      <c r="AT459" s="217" t="s">
        <v>129</v>
      </c>
      <c r="AU459" s="217" t="s">
        <v>88</v>
      </c>
      <c r="AY459" s="18" t="s">
        <v>127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8" t="s">
        <v>86</v>
      </c>
      <c r="BK459" s="218">
        <f>ROUND(I459*H459,2)</f>
        <v>0</v>
      </c>
      <c r="BL459" s="18" t="s">
        <v>134</v>
      </c>
      <c r="BM459" s="217" t="s">
        <v>494</v>
      </c>
    </row>
    <row r="460" s="2" customFormat="1">
      <c r="A460" s="40"/>
      <c r="B460" s="41"/>
      <c r="C460" s="42"/>
      <c r="D460" s="219" t="s">
        <v>136</v>
      </c>
      <c r="E460" s="42"/>
      <c r="F460" s="220" t="s">
        <v>495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8" t="s">
        <v>136</v>
      </c>
      <c r="AU460" s="18" t="s">
        <v>88</v>
      </c>
    </row>
    <row r="461" s="12" customFormat="1" ht="22.8" customHeight="1">
      <c r="A461" s="12"/>
      <c r="B461" s="190"/>
      <c r="C461" s="191"/>
      <c r="D461" s="192" t="s">
        <v>77</v>
      </c>
      <c r="E461" s="204" t="s">
        <v>496</v>
      </c>
      <c r="F461" s="204" t="s">
        <v>497</v>
      </c>
      <c r="G461" s="191"/>
      <c r="H461" s="191"/>
      <c r="I461" s="194"/>
      <c r="J461" s="205">
        <f>BK461</f>
        <v>0</v>
      </c>
      <c r="K461" s="191"/>
      <c r="L461" s="196"/>
      <c r="M461" s="197"/>
      <c r="N461" s="198"/>
      <c r="O461" s="198"/>
      <c r="P461" s="199">
        <f>SUM(P462:P463)</f>
        <v>0</v>
      </c>
      <c r="Q461" s="198"/>
      <c r="R461" s="199">
        <f>SUM(R462:R463)</f>
        <v>0</v>
      </c>
      <c r="S461" s="198"/>
      <c r="T461" s="200">
        <f>SUM(T462:T463)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01" t="s">
        <v>86</v>
      </c>
      <c r="AT461" s="202" t="s">
        <v>77</v>
      </c>
      <c r="AU461" s="202" t="s">
        <v>86</v>
      </c>
      <c r="AY461" s="201" t="s">
        <v>127</v>
      </c>
      <c r="BK461" s="203">
        <f>SUM(BK462:BK463)</f>
        <v>0</v>
      </c>
    </row>
    <row r="462" s="2" customFormat="1" ht="24.15" customHeight="1">
      <c r="A462" s="40"/>
      <c r="B462" s="41"/>
      <c r="C462" s="206" t="s">
        <v>498</v>
      </c>
      <c r="D462" s="206" t="s">
        <v>129</v>
      </c>
      <c r="E462" s="207" t="s">
        <v>499</v>
      </c>
      <c r="F462" s="208" t="s">
        <v>500</v>
      </c>
      <c r="G462" s="209" t="s">
        <v>208</v>
      </c>
      <c r="H462" s="210">
        <v>1026.8620000000001</v>
      </c>
      <c r="I462" s="211"/>
      <c r="J462" s="212">
        <f>ROUND(I462*H462,2)</f>
        <v>0</v>
      </c>
      <c r="K462" s="208" t="s">
        <v>133</v>
      </c>
      <c r="L462" s="46"/>
      <c r="M462" s="213" t="s">
        <v>33</v>
      </c>
      <c r="N462" s="214" t="s">
        <v>49</v>
      </c>
      <c r="O462" s="86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134</v>
      </c>
      <c r="AT462" s="217" t="s">
        <v>129</v>
      </c>
      <c r="AU462" s="217" t="s">
        <v>88</v>
      </c>
      <c r="AY462" s="18" t="s">
        <v>127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8" t="s">
        <v>86</v>
      </c>
      <c r="BK462" s="218">
        <f>ROUND(I462*H462,2)</f>
        <v>0</v>
      </c>
      <c r="BL462" s="18" t="s">
        <v>134</v>
      </c>
      <c r="BM462" s="217" t="s">
        <v>501</v>
      </c>
    </row>
    <row r="463" s="2" customFormat="1">
      <c r="A463" s="40"/>
      <c r="B463" s="41"/>
      <c r="C463" s="42"/>
      <c r="D463" s="219" t="s">
        <v>136</v>
      </c>
      <c r="E463" s="42"/>
      <c r="F463" s="220" t="s">
        <v>502</v>
      </c>
      <c r="G463" s="42"/>
      <c r="H463" s="42"/>
      <c r="I463" s="221"/>
      <c r="J463" s="42"/>
      <c r="K463" s="42"/>
      <c r="L463" s="46"/>
      <c r="M463" s="268"/>
      <c r="N463" s="269"/>
      <c r="O463" s="270"/>
      <c r="P463" s="270"/>
      <c r="Q463" s="270"/>
      <c r="R463" s="270"/>
      <c r="S463" s="270"/>
      <c r="T463" s="271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8" t="s">
        <v>136</v>
      </c>
      <c r="AU463" s="18" t="s">
        <v>88</v>
      </c>
    </row>
    <row r="464" s="2" customFormat="1" ht="6.96" customHeight="1">
      <c r="A464" s="40"/>
      <c r="B464" s="61"/>
      <c r="C464" s="62"/>
      <c r="D464" s="62"/>
      <c r="E464" s="62"/>
      <c r="F464" s="62"/>
      <c r="G464" s="62"/>
      <c r="H464" s="62"/>
      <c r="I464" s="62"/>
      <c r="J464" s="62"/>
      <c r="K464" s="62"/>
      <c r="L464" s="46"/>
      <c r="M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</row>
  </sheetData>
  <sheetProtection sheet="1" autoFilter="0" formatColumns="0" formatRows="0" objects="1" scenarios="1" spinCount="100000" saltValue="+4z0ZQiyVSz7Yb0Zg1Jb3XvcR7jh1voijNPx6uy7Y6fjsTlyHq7Wa8aIPFY9tlLKvY0Mrsj9zghcVCumL5WKhg==" hashValue="CDYA/GirHIeI4rwClLKsWp9uvW5gm5NTr5FaCGuU9Z5gZbU1LY+YqQHEpNCyFROkxhwpSYy2a4d2FNEBvUPsFQ==" algorithmName="SHA-512" password="CC35"/>
  <autoFilter ref="C86:K46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2_02/111251101"/>
    <hyperlink ref="F95" r:id="rId2" display="https://podminky.urs.cz/item/CS_URS_2022_02/113107243"/>
    <hyperlink ref="F103" r:id="rId3" display="https://podminky.urs.cz/item/CS_URS_2022_02/113107226"/>
    <hyperlink ref="F111" r:id="rId4" display="https://podminky.urs.cz/item/CS_URS_2022_02/121103111"/>
    <hyperlink ref="F115" r:id="rId5" display="https://podminky.urs.cz/item/CS_URS_2022_02/122251104"/>
    <hyperlink ref="F130" r:id="rId6" display="https://podminky.urs.cz/item/CS_URS_2022_02/167151111"/>
    <hyperlink ref="F136" r:id="rId7" display="https://podminky.urs.cz/item/CS_URS_2022_02/162451105"/>
    <hyperlink ref="F143" r:id="rId8" display="https://podminky.urs.cz/item/CS_URS_2022_02/162751117"/>
    <hyperlink ref="F158" r:id="rId9" display="https://podminky.urs.cz/item/CS_URS_2022_02/171201201"/>
    <hyperlink ref="F173" r:id="rId10" display="https://podminky.urs.cz/item/CS_URS_2022_02/171201231"/>
    <hyperlink ref="F190" r:id="rId11" display="https://podminky.urs.cz/item/CS_URS_2022_02/181152302"/>
    <hyperlink ref="F197" r:id="rId12" display="https://podminky.urs.cz/item/CS_URS_2022_02/181351113"/>
    <hyperlink ref="F204" r:id="rId13" display="https://podminky.urs.cz/item/CS_URS_2022_02/181951111"/>
    <hyperlink ref="F211" r:id="rId14" display="https://podminky.urs.cz/item/CS_URS_2022_02/182151111"/>
    <hyperlink ref="F224" r:id="rId15" display="https://podminky.urs.cz/item/CS_URS_2022_02/183403151"/>
    <hyperlink ref="F234" r:id="rId16" display="https://podminky.urs.cz/item/CS_URS_2022_02/183403152"/>
    <hyperlink ref="F244" r:id="rId17" display="https://podminky.urs.cz/item/CS_URS_2022_02/183403161"/>
    <hyperlink ref="F255" r:id="rId18" display="https://podminky.urs.cz/item/CS_URS_2022_02/181411121"/>
    <hyperlink ref="F276" r:id="rId19" display="https://podminky.urs.cz/item/CS_URS_2022_02/183403153"/>
    <hyperlink ref="F287" r:id="rId20" display="https://podminky.urs.cz/item/CS_URS_2022_02/213141112"/>
    <hyperlink ref="F308" r:id="rId21" display="https://podminky.urs.cz/item/CS_URS_2022_02/463211141"/>
    <hyperlink ref="F314" r:id="rId22" display="https://podminky.urs.cz/item/CS_URS_2022_02/561061121"/>
    <hyperlink ref="F331" r:id="rId23" display="https://podminky.urs.cz/item/CS_URS_2022_02/564851111"/>
    <hyperlink ref="F341" r:id="rId24" display="https://podminky.urs.cz/item/CS_URS_2022_02/564851111"/>
    <hyperlink ref="F351" r:id="rId25" display="https://podminky.urs.cz/item/CS_URS_2022_02/564871016"/>
    <hyperlink ref="F355" r:id="rId26" display="https://podminky.urs.cz/item/CS_URS_2022_02/567123811"/>
    <hyperlink ref="F359" r:id="rId27" display="https://podminky.urs.cz/item/CS_URS_2022_02/573111112"/>
    <hyperlink ref="F365" r:id="rId28" display="https://podminky.urs.cz/item/CS_URS_2022_02/565155121"/>
    <hyperlink ref="F371" r:id="rId29" display="https://podminky.urs.cz/item/CS_URS_2022_02/573211111"/>
    <hyperlink ref="F377" r:id="rId30" display="https://podminky.urs.cz/item/CS_URS_2022_02/577134221"/>
    <hyperlink ref="F384" r:id="rId31" display="https://podminky.urs.cz/item/CS_URS_2022_02/569851111"/>
    <hyperlink ref="F392" r:id="rId32" display="https://podminky.urs.cz/item/CS_URS_2022_02/916131213"/>
    <hyperlink ref="F410" r:id="rId33" display="https://podminky.urs.cz/item/CS_URS_2022_02/912211111"/>
    <hyperlink ref="F417" r:id="rId34" display="https://podminky.urs.cz/item/CS_URS_2022_02/914511111"/>
    <hyperlink ref="F424" r:id="rId35" display="https://podminky.urs.cz/item/CS_URS_2022_02/914111111"/>
    <hyperlink ref="F440" r:id="rId36" display="https://podminky.urs.cz/item/CS_URS_2022_02/915131111"/>
    <hyperlink ref="F444" r:id="rId37" display="https://podminky.urs.cz/item/CS_URS_2022_02/919732221"/>
    <hyperlink ref="F448" r:id="rId38" display="https://podminky.urs.cz/item/CS_URS_2022_02/919735113"/>
    <hyperlink ref="F453" r:id="rId39" display="https://podminky.urs.cz/item/CS_URS_2022_02/997002611"/>
    <hyperlink ref="F455" r:id="rId40" display="https://podminky.urs.cz/item/CS_URS_2022_02/997211511"/>
    <hyperlink ref="F457" r:id="rId41" display="https://podminky.urs.cz/item/CS_URS_2022_02/997211519"/>
    <hyperlink ref="F460" r:id="rId42" display="https://podminky.urs.cz/item/CS_URS_2022_02/997221861"/>
    <hyperlink ref="F463" r:id="rId43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97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polní cesty C11 v k.ú. Vyšehněvice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503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92</v>
      </c>
      <c r="G11" s="40"/>
      <c r="H11" s="40"/>
      <c r="I11" s="134" t="s">
        <v>20</v>
      </c>
      <c r="J11" s="138" t="s">
        <v>504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17. 4. 2024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272" t="s">
        <v>505</v>
      </c>
      <c r="E13" s="40"/>
      <c r="F13" s="273" t="s">
        <v>506</v>
      </c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28</v>
      </c>
      <c r="E14" s="40"/>
      <c r="F14" s="40"/>
      <c r="G14" s="40"/>
      <c r="H14" s="40"/>
      <c r="I14" s="134" t="s">
        <v>29</v>
      </c>
      <c r="J14" s="138" t="s">
        <v>30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33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29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29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32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29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32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ROUND((SUM(BE83:BE283)),  2)</f>
        <v>0</v>
      </c>
      <c r="G33" s="40"/>
      <c r="H33" s="40"/>
      <c r="I33" s="150">
        <v>0.20999999999999999</v>
      </c>
      <c r="J33" s="149">
        <f>ROUND(((SUM(BE83:BE283))*I33),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ROUND((SUM(BF83:BF283)),  2)</f>
        <v>0</v>
      </c>
      <c r="G34" s="40"/>
      <c r="H34" s="40"/>
      <c r="I34" s="150">
        <v>0.14999999999999999</v>
      </c>
      <c r="J34" s="149">
        <f>ROUND(((SUM(BF83:BF283))*I34),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ROUND((SUM(BG83:BG283)),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ROUND((SUM(BH83:BH283)),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ROUND((SUM(BI83:BI283)),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polní cesty C11 v k.ú. Vyšehněvice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801 C11 - Doprovodná zeleň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Vyšehněvice</v>
      </c>
      <c r="G52" s="42"/>
      <c r="H52" s="42"/>
      <c r="I52" s="33" t="s">
        <v>24</v>
      </c>
      <c r="J52" s="74" t="str">
        <f>IF(J12="","",J12)</f>
        <v>17. 4. 2024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28</v>
      </c>
      <c r="D54" s="42"/>
      <c r="E54" s="42"/>
      <c r="F54" s="28" t="str">
        <f>E15</f>
        <v>ČR- SPÚ, KPÚ pobočka Parduice</v>
      </c>
      <c r="G54" s="42"/>
      <c r="H54" s="42"/>
      <c r="I54" s="33" t="s">
        <v>36</v>
      </c>
      <c r="J54" s="38" t="str">
        <f>E21</f>
        <v>SELLA&amp;AGRETA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SELLA&amp;AGRETA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507</v>
      </c>
      <c r="E62" s="176"/>
      <c r="F62" s="176"/>
      <c r="G62" s="176"/>
      <c r="H62" s="176"/>
      <c r="I62" s="176"/>
      <c r="J62" s="177">
        <f>J267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6"/>
      <c r="J63" s="177">
        <f>J277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112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Rekonstrukce polní cesty C11 v k.ú. Vyšehněvice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98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801 C11 - Doprovodná zeleň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Vyšehněvice</v>
      </c>
      <c r="G77" s="42"/>
      <c r="H77" s="42"/>
      <c r="I77" s="33" t="s">
        <v>24</v>
      </c>
      <c r="J77" s="74" t="str">
        <f>IF(J12="","",J12)</f>
        <v>17. 4. 2024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28</v>
      </c>
      <c r="D79" s="42"/>
      <c r="E79" s="42"/>
      <c r="F79" s="28" t="str">
        <f>E15</f>
        <v>ČR- SPÚ, KPÚ pobočka Parduice</v>
      </c>
      <c r="G79" s="42"/>
      <c r="H79" s="42"/>
      <c r="I79" s="33" t="s">
        <v>36</v>
      </c>
      <c r="J79" s="38" t="str">
        <f>E21</f>
        <v>SELLA&amp;AGRETA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34</v>
      </c>
      <c r="D80" s="42"/>
      <c r="E80" s="42"/>
      <c r="F80" s="28" t="str">
        <f>IF(E18="","",E18)</f>
        <v>Vyplň údaj</v>
      </c>
      <c r="G80" s="42"/>
      <c r="H80" s="42"/>
      <c r="I80" s="33" t="s">
        <v>41</v>
      </c>
      <c r="J80" s="38" t="str">
        <f>E24</f>
        <v>SELLA&amp;AGRETA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113</v>
      </c>
      <c r="D82" s="182" t="s">
        <v>63</v>
      </c>
      <c r="E82" s="182" t="s">
        <v>59</v>
      </c>
      <c r="F82" s="182" t="s">
        <v>60</v>
      </c>
      <c r="G82" s="182" t="s">
        <v>114</v>
      </c>
      <c r="H82" s="182" t="s">
        <v>115</v>
      </c>
      <c r="I82" s="182" t="s">
        <v>116</v>
      </c>
      <c r="J82" s="182" t="s">
        <v>102</v>
      </c>
      <c r="K82" s="183" t="s">
        <v>117</v>
      </c>
      <c r="L82" s="184"/>
      <c r="M82" s="94" t="s">
        <v>33</v>
      </c>
      <c r="N82" s="95" t="s">
        <v>48</v>
      </c>
      <c r="O82" s="95" t="s">
        <v>118</v>
      </c>
      <c r="P82" s="95" t="s">
        <v>119</v>
      </c>
      <c r="Q82" s="95" t="s">
        <v>120</v>
      </c>
      <c r="R82" s="95" t="s">
        <v>121</v>
      </c>
      <c r="S82" s="95" t="s">
        <v>122</v>
      </c>
      <c r="T82" s="96" t="s">
        <v>123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124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11.780208000000002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77</v>
      </c>
      <c r="AU83" s="18" t="s">
        <v>103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77</v>
      </c>
      <c r="E84" s="193" t="s">
        <v>125</v>
      </c>
      <c r="F84" s="193" t="s">
        <v>126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P85+P267+P277</f>
        <v>0</v>
      </c>
      <c r="Q84" s="198"/>
      <c r="R84" s="199">
        <f>R85+R267+R277</f>
        <v>11.780208000000002</v>
      </c>
      <c r="S84" s="198"/>
      <c r="T84" s="200">
        <f>T85+T267+T277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86</v>
      </c>
      <c r="AT84" s="202" t="s">
        <v>77</v>
      </c>
      <c r="AU84" s="202" t="s">
        <v>78</v>
      </c>
      <c r="AY84" s="201" t="s">
        <v>127</v>
      </c>
      <c r="BK84" s="203">
        <f>BK85+BK267+BK277</f>
        <v>0</v>
      </c>
    </row>
    <row r="85" s="12" customFormat="1" ht="22.8" customHeight="1">
      <c r="A85" s="12"/>
      <c r="B85" s="190"/>
      <c r="C85" s="191"/>
      <c r="D85" s="192" t="s">
        <v>77</v>
      </c>
      <c r="E85" s="204" t="s">
        <v>86</v>
      </c>
      <c r="F85" s="204" t="s">
        <v>128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SUM(P86:P266)</f>
        <v>0</v>
      </c>
      <c r="Q85" s="198"/>
      <c r="R85" s="199">
        <f>SUM(R86:R266)</f>
        <v>7.7896280000000004</v>
      </c>
      <c r="S85" s="198"/>
      <c r="T85" s="200">
        <f>SUM(T86:T266)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86</v>
      </c>
      <c r="AT85" s="202" t="s">
        <v>77</v>
      </c>
      <c r="AU85" s="202" t="s">
        <v>86</v>
      </c>
      <c r="AY85" s="201" t="s">
        <v>127</v>
      </c>
      <c r="BK85" s="203">
        <f>SUM(BK86:BK266)</f>
        <v>0</v>
      </c>
    </row>
    <row r="86" s="2" customFormat="1" ht="16.5" customHeight="1">
      <c r="A86" s="40"/>
      <c r="B86" s="41"/>
      <c r="C86" s="206" t="s">
        <v>86</v>
      </c>
      <c r="D86" s="206" t="s">
        <v>129</v>
      </c>
      <c r="E86" s="207" t="s">
        <v>508</v>
      </c>
      <c r="F86" s="208" t="s">
        <v>509</v>
      </c>
      <c r="G86" s="209" t="s">
        <v>132</v>
      </c>
      <c r="H86" s="210">
        <v>1417.5</v>
      </c>
      <c r="I86" s="211"/>
      <c r="J86" s="212">
        <f>ROUND(I86*H86,2)</f>
        <v>0</v>
      </c>
      <c r="K86" s="208" t="s">
        <v>133</v>
      </c>
      <c r="L86" s="46"/>
      <c r="M86" s="213" t="s">
        <v>33</v>
      </c>
      <c r="N86" s="214" t="s">
        <v>49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134</v>
      </c>
      <c r="AT86" s="217" t="s">
        <v>129</v>
      </c>
      <c r="AU86" s="217" t="s">
        <v>88</v>
      </c>
      <c r="AY86" s="18" t="s">
        <v>127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86</v>
      </c>
      <c r="BK86" s="218">
        <f>ROUND(I86*H86,2)</f>
        <v>0</v>
      </c>
      <c r="BL86" s="18" t="s">
        <v>134</v>
      </c>
      <c r="BM86" s="217" t="s">
        <v>510</v>
      </c>
    </row>
    <row r="87" s="2" customFormat="1">
      <c r="A87" s="40"/>
      <c r="B87" s="41"/>
      <c r="C87" s="42"/>
      <c r="D87" s="219" t="s">
        <v>136</v>
      </c>
      <c r="E87" s="42"/>
      <c r="F87" s="220" t="s">
        <v>511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136</v>
      </c>
      <c r="AU87" s="18" t="s">
        <v>88</v>
      </c>
    </row>
    <row r="88" s="13" customFormat="1">
      <c r="A88" s="13"/>
      <c r="B88" s="224"/>
      <c r="C88" s="225"/>
      <c r="D88" s="226" t="s">
        <v>138</v>
      </c>
      <c r="E88" s="227" t="s">
        <v>33</v>
      </c>
      <c r="F88" s="228" t="s">
        <v>512</v>
      </c>
      <c r="G88" s="225"/>
      <c r="H88" s="227" t="s">
        <v>33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138</v>
      </c>
      <c r="AU88" s="234" t="s">
        <v>88</v>
      </c>
      <c r="AV88" s="13" t="s">
        <v>86</v>
      </c>
      <c r="AW88" s="13" t="s">
        <v>40</v>
      </c>
      <c r="AX88" s="13" t="s">
        <v>78</v>
      </c>
      <c r="AY88" s="234" t="s">
        <v>127</v>
      </c>
    </row>
    <row r="89" s="14" customFormat="1">
      <c r="A89" s="14"/>
      <c r="B89" s="235"/>
      <c r="C89" s="236"/>
      <c r="D89" s="226" t="s">
        <v>138</v>
      </c>
      <c r="E89" s="237" t="s">
        <v>33</v>
      </c>
      <c r="F89" s="238" t="s">
        <v>513</v>
      </c>
      <c r="G89" s="236"/>
      <c r="H89" s="239">
        <v>1417.5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138</v>
      </c>
      <c r="AU89" s="245" t="s">
        <v>88</v>
      </c>
      <c r="AV89" s="14" t="s">
        <v>88</v>
      </c>
      <c r="AW89" s="14" t="s">
        <v>40</v>
      </c>
      <c r="AX89" s="14" t="s">
        <v>86</v>
      </c>
      <c r="AY89" s="245" t="s">
        <v>127</v>
      </c>
    </row>
    <row r="90" s="2" customFormat="1" ht="24.15" customHeight="1">
      <c r="A90" s="40"/>
      <c r="B90" s="41"/>
      <c r="C90" s="206" t="s">
        <v>88</v>
      </c>
      <c r="D90" s="206" t="s">
        <v>129</v>
      </c>
      <c r="E90" s="207" t="s">
        <v>514</v>
      </c>
      <c r="F90" s="208" t="s">
        <v>515</v>
      </c>
      <c r="G90" s="209" t="s">
        <v>419</v>
      </c>
      <c r="H90" s="210">
        <v>32</v>
      </c>
      <c r="I90" s="211"/>
      <c r="J90" s="212">
        <f>ROUND(I90*H90,2)</f>
        <v>0</v>
      </c>
      <c r="K90" s="208" t="s">
        <v>133</v>
      </c>
      <c r="L90" s="46"/>
      <c r="M90" s="213" t="s">
        <v>33</v>
      </c>
      <c r="N90" s="214" t="s">
        <v>49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134</v>
      </c>
      <c r="AT90" s="217" t="s">
        <v>129</v>
      </c>
      <c r="AU90" s="217" t="s">
        <v>88</v>
      </c>
      <c r="AY90" s="18" t="s">
        <v>127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86</v>
      </c>
      <c r="BK90" s="218">
        <f>ROUND(I90*H90,2)</f>
        <v>0</v>
      </c>
      <c r="BL90" s="18" t="s">
        <v>134</v>
      </c>
      <c r="BM90" s="217" t="s">
        <v>516</v>
      </c>
    </row>
    <row r="91" s="2" customFormat="1">
      <c r="A91" s="40"/>
      <c r="B91" s="41"/>
      <c r="C91" s="42"/>
      <c r="D91" s="219" t="s">
        <v>136</v>
      </c>
      <c r="E91" s="42"/>
      <c r="F91" s="220" t="s">
        <v>517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136</v>
      </c>
      <c r="AU91" s="18" t="s">
        <v>88</v>
      </c>
    </row>
    <row r="92" s="14" customFormat="1">
      <c r="A92" s="14"/>
      <c r="B92" s="235"/>
      <c r="C92" s="236"/>
      <c r="D92" s="226" t="s">
        <v>138</v>
      </c>
      <c r="E92" s="237" t="s">
        <v>33</v>
      </c>
      <c r="F92" s="238" t="s">
        <v>518</v>
      </c>
      <c r="G92" s="236"/>
      <c r="H92" s="239">
        <v>32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138</v>
      </c>
      <c r="AU92" s="245" t="s">
        <v>88</v>
      </c>
      <c r="AV92" s="14" t="s">
        <v>88</v>
      </c>
      <c r="AW92" s="14" t="s">
        <v>40</v>
      </c>
      <c r="AX92" s="14" t="s">
        <v>86</v>
      </c>
      <c r="AY92" s="245" t="s">
        <v>127</v>
      </c>
    </row>
    <row r="93" s="2" customFormat="1" ht="24.15" customHeight="1">
      <c r="A93" s="40"/>
      <c r="B93" s="41"/>
      <c r="C93" s="206" t="s">
        <v>151</v>
      </c>
      <c r="D93" s="206" t="s">
        <v>129</v>
      </c>
      <c r="E93" s="207" t="s">
        <v>519</v>
      </c>
      <c r="F93" s="208" t="s">
        <v>520</v>
      </c>
      <c r="G93" s="209" t="s">
        <v>419</v>
      </c>
      <c r="H93" s="210">
        <v>61</v>
      </c>
      <c r="I93" s="211"/>
      <c r="J93" s="212">
        <f>ROUND(I93*H93,2)</f>
        <v>0</v>
      </c>
      <c r="K93" s="208" t="s">
        <v>133</v>
      </c>
      <c r="L93" s="46"/>
      <c r="M93" s="213" t="s">
        <v>33</v>
      </c>
      <c r="N93" s="214" t="s">
        <v>49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134</v>
      </c>
      <c r="AT93" s="217" t="s">
        <v>129</v>
      </c>
      <c r="AU93" s="217" t="s">
        <v>88</v>
      </c>
      <c r="AY93" s="18" t="s">
        <v>127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86</v>
      </c>
      <c r="BK93" s="218">
        <f>ROUND(I93*H93,2)</f>
        <v>0</v>
      </c>
      <c r="BL93" s="18" t="s">
        <v>134</v>
      </c>
      <c r="BM93" s="217" t="s">
        <v>521</v>
      </c>
    </row>
    <row r="94" s="2" customFormat="1">
      <c r="A94" s="40"/>
      <c r="B94" s="41"/>
      <c r="C94" s="42"/>
      <c r="D94" s="219" t="s">
        <v>136</v>
      </c>
      <c r="E94" s="42"/>
      <c r="F94" s="220" t="s">
        <v>522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136</v>
      </c>
      <c r="AU94" s="18" t="s">
        <v>88</v>
      </c>
    </row>
    <row r="95" s="13" customFormat="1">
      <c r="A95" s="13"/>
      <c r="B95" s="224"/>
      <c r="C95" s="225"/>
      <c r="D95" s="226" t="s">
        <v>138</v>
      </c>
      <c r="E95" s="227" t="s">
        <v>33</v>
      </c>
      <c r="F95" s="228" t="s">
        <v>523</v>
      </c>
      <c r="G95" s="225"/>
      <c r="H95" s="227" t="s">
        <v>33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138</v>
      </c>
      <c r="AU95" s="234" t="s">
        <v>88</v>
      </c>
      <c r="AV95" s="13" t="s">
        <v>86</v>
      </c>
      <c r="AW95" s="13" t="s">
        <v>40</v>
      </c>
      <c r="AX95" s="13" t="s">
        <v>78</v>
      </c>
      <c r="AY95" s="234" t="s">
        <v>127</v>
      </c>
    </row>
    <row r="96" s="14" customFormat="1">
      <c r="A96" s="14"/>
      <c r="B96" s="235"/>
      <c r="C96" s="236"/>
      <c r="D96" s="226" t="s">
        <v>138</v>
      </c>
      <c r="E96" s="237" t="s">
        <v>33</v>
      </c>
      <c r="F96" s="238" t="s">
        <v>524</v>
      </c>
      <c r="G96" s="236"/>
      <c r="H96" s="239">
        <v>37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138</v>
      </c>
      <c r="AU96" s="245" t="s">
        <v>88</v>
      </c>
      <c r="AV96" s="14" t="s">
        <v>88</v>
      </c>
      <c r="AW96" s="14" t="s">
        <v>40</v>
      </c>
      <c r="AX96" s="14" t="s">
        <v>78</v>
      </c>
      <c r="AY96" s="245" t="s">
        <v>127</v>
      </c>
    </row>
    <row r="97" s="14" customFormat="1">
      <c r="A97" s="14"/>
      <c r="B97" s="235"/>
      <c r="C97" s="236"/>
      <c r="D97" s="226" t="s">
        <v>138</v>
      </c>
      <c r="E97" s="237" t="s">
        <v>33</v>
      </c>
      <c r="F97" s="238" t="s">
        <v>525</v>
      </c>
      <c r="G97" s="236"/>
      <c r="H97" s="239">
        <v>24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138</v>
      </c>
      <c r="AU97" s="245" t="s">
        <v>88</v>
      </c>
      <c r="AV97" s="14" t="s">
        <v>88</v>
      </c>
      <c r="AW97" s="14" t="s">
        <v>40</v>
      </c>
      <c r="AX97" s="14" t="s">
        <v>78</v>
      </c>
      <c r="AY97" s="245" t="s">
        <v>127</v>
      </c>
    </row>
    <row r="98" s="15" customFormat="1">
      <c r="A98" s="15"/>
      <c r="B98" s="246"/>
      <c r="C98" s="247"/>
      <c r="D98" s="226" t="s">
        <v>138</v>
      </c>
      <c r="E98" s="248" t="s">
        <v>33</v>
      </c>
      <c r="F98" s="249" t="s">
        <v>150</v>
      </c>
      <c r="G98" s="247"/>
      <c r="H98" s="250">
        <v>61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138</v>
      </c>
      <c r="AU98" s="256" t="s">
        <v>88</v>
      </c>
      <c r="AV98" s="15" t="s">
        <v>134</v>
      </c>
      <c r="AW98" s="15" t="s">
        <v>40</v>
      </c>
      <c r="AX98" s="15" t="s">
        <v>86</v>
      </c>
      <c r="AY98" s="256" t="s">
        <v>127</v>
      </c>
    </row>
    <row r="99" s="2" customFormat="1" ht="16.5" customHeight="1">
      <c r="A99" s="40"/>
      <c r="B99" s="41"/>
      <c r="C99" s="206" t="s">
        <v>134</v>
      </c>
      <c r="D99" s="206" t="s">
        <v>129</v>
      </c>
      <c r="E99" s="207" t="s">
        <v>526</v>
      </c>
      <c r="F99" s="208" t="s">
        <v>527</v>
      </c>
      <c r="G99" s="209" t="s">
        <v>419</v>
      </c>
      <c r="H99" s="210">
        <v>93</v>
      </c>
      <c r="I99" s="211"/>
      <c r="J99" s="212">
        <f>ROUND(I99*H99,2)</f>
        <v>0</v>
      </c>
      <c r="K99" s="208" t="s">
        <v>133</v>
      </c>
      <c r="L99" s="46"/>
      <c r="M99" s="213" t="s">
        <v>33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134</v>
      </c>
      <c r="AT99" s="217" t="s">
        <v>129</v>
      </c>
      <c r="AU99" s="217" t="s">
        <v>88</v>
      </c>
      <c r="AY99" s="18" t="s">
        <v>127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86</v>
      </c>
      <c r="BK99" s="218">
        <f>ROUND(I99*H99,2)</f>
        <v>0</v>
      </c>
      <c r="BL99" s="18" t="s">
        <v>134</v>
      </c>
      <c r="BM99" s="217" t="s">
        <v>528</v>
      </c>
    </row>
    <row r="100" s="2" customFormat="1">
      <c r="A100" s="40"/>
      <c r="B100" s="41"/>
      <c r="C100" s="42"/>
      <c r="D100" s="219" t="s">
        <v>136</v>
      </c>
      <c r="E100" s="42"/>
      <c r="F100" s="220" t="s">
        <v>529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136</v>
      </c>
      <c r="AU100" s="18" t="s">
        <v>88</v>
      </c>
    </row>
    <row r="101" s="13" customFormat="1">
      <c r="A101" s="13"/>
      <c r="B101" s="224"/>
      <c r="C101" s="225"/>
      <c r="D101" s="226" t="s">
        <v>138</v>
      </c>
      <c r="E101" s="227" t="s">
        <v>33</v>
      </c>
      <c r="F101" s="228" t="s">
        <v>530</v>
      </c>
      <c r="G101" s="225"/>
      <c r="H101" s="227" t="s">
        <v>33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138</v>
      </c>
      <c r="AU101" s="234" t="s">
        <v>88</v>
      </c>
      <c r="AV101" s="13" t="s">
        <v>86</v>
      </c>
      <c r="AW101" s="13" t="s">
        <v>40</v>
      </c>
      <c r="AX101" s="13" t="s">
        <v>78</v>
      </c>
      <c r="AY101" s="234" t="s">
        <v>127</v>
      </c>
    </row>
    <row r="102" s="14" customFormat="1">
      <c r="A102" s="14"/>
      <c r="B102" s="235"/>
      <c r="C102" s="236"/>
      <c r="D102" s="226" t="s">
        <v>138</v>
      </c>
      <c r="E102" s="237" t="s">
        <v>33</v>
      </c>
      <c r="F102" s="238" t="s">
        <v>531</v>
      </c>
      <c r="G102" s="236"/>
      <c r="H102" s="239">
        <v>93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138</v>
      </c>
      <c r="AU102" s="245" t="s">
        <v>88</v>
      </c>
      <c r="AV102" s="14" t="s">
        <v>88</v>
      </c>
      <c r="AW102" s="14" t="s">
        <v>40</v>
      </c>
      <c r="AX102" s="14" t="s">
        <v>86</v>
      </c>
      <c r="AY102" s="245" t="s">
        <v>127</v>
      </c>
    </row>
    <row r="103" s="2" customFormat="1" ht="16.5" customHeight="1">
      <c r="A103" s="40"/>
      <c r="B103" s="41"/>
      <c r="C103" s="257" t="s">
        <v>164</v>
      </c>
      <c r="D103" s="257" t="s">
        <v>242</v>
      </c>
      <c r="E103" s="258" t="s">
        <v>532</v>
      </c>
      <c r="F103" s="259" t="s">
        <v>533</v>
      </c>
      <c r="G103" s="260" t="s">
        <v>534</v>
      </c>
      <c r="H103" s="261">
        <v>8.6500000000000004</v>
      </c>
      <c r="I103" s="262"/>
      <c r="J103" s="263">
        <f>ROUND(I103*H103,2)</f>
        <v>0</v>
      </c>
      <c r="K103" s="259" t="s">
        <v>33</v>
      </c>
      <c r="L103" s="264"/>
      <c r="M103" s="265" t="s">
        <v>33</v>
      </c>
      <c r="N103" s="266" t="s">
        <v>49</v>
      </c>
      <c r="O103" s="86"/>
      <c r="P103" s="215">
        <f>O103*H103</f>
        <v>0</v>
      </c>
      <c r="Q103" s="215">
        <v>0.001</v>
      </c>
      <c r="R103" s="215">
        <f>Q103*H103</f>
        <v>0.0086499999999999997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194</v>
      </c>
      <c r="AT103" s="217" t="s">
        <v>242</v>
      </c>
      <c r="AU103" s="217" t="s">
        <v>88</v>
      </c>
      <c r="AY103" s="18" t="s">
        <v>127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86</v>
      </c>
      <c r="BK103" s="218">
        <f>ROUND(I103*H103,2)</f>
        <v>0</v>
      </c>
      <c r="BL103" s="18" t="s">
        <v>134</v>
      </c>
      <c r="BM103" s="217" t="s">
        <v>535</v>
      </c>
    </row>
    <row r="104" s="13" customFormat="1">
      <c r="A104" s="13"/>
      <c r="B104" s="224"/>
      <c r="C104" s="225"/>
      <c r="D104" s="226" t="s">
        <v>138</v>
      </c>
      <c r="E104" s="227" t="s">
        <v>33</v>
      </c>
      <c r="F104" s="228" t="s">
        <v>530</v>
      </c>
      <c r="G104" s="225"/>
      <c r="H104" s="227" t="s">
        <v>33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138</v>
      </c>
      <c r="AU104" s="234" t="s">
        <v>88</v>
      </c>
      <c r="AV104" s="13" t="s">
        <v>86</v>
      </c>
      <c r="AW104" s="13" t="s">
        <v>40</v>
      </c>
      <c r="AX104" s="13" t="s">
        <v>78</v>
      </c>
      <c r="AY104" s="234" t="s">
        <v>127</v>
      </c>
    </row>
    <row r="105" s="14" customFormat="1">
      <c r="A105" s="14"/>
      <c r="B105" s="235"/>
      <c r="C105" s="236"/>
      <c r="D105" s="226" t="s">
        <v>138</v>
      </c>
      <c r="E105" s="237" t="s">
        <v>33</v>
      </c>
      <c r="F105" s="238" t="s">
        <v>536</v>
      </c>
      <c r="G105" s="236"/>
      <c r="H105" s="239">
        <v>8.6500000000000004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138</v>
      </c>
      <c r="AU105" s="245" t="s">
        <v>88</v>
      </c>
      <c r="AV105" s="14" t="s">
        <v>88</v>
      </c>
      <c r="AW105" s="14" t="s">
        <v>40</v>
      </c>
      <c r="AX105" s="14" t="s">
        <v>86</v>
      </c>
      <c r="AY105" s="245" t="s">
        <v>127</v>
      </c>
    </row>
    <row r="106" s="2" customFormat="1" ht="24.15" customHeight="1">
      <c r="A106" s="40"/>
      <c r="B106" s="41"/>
      <c r="C106" s="206" t="s">
        <v>181</v>
      </c>
      <c r="D106" s="206" t="s">
        <v>129</v>
      </c>
      <c r="E106" s="207" t="s">
        <v>537</v>
      </c>
      <c r="F106" s="208" t="s">
        <v>538</v>
      </c>
      <c r="G106" s="209" t="s">
        <v>419</v>
      </c>
      <c r="H106" s="210">
        <v>93</v>
      </c>
      <c r="I106" s="211"/>
      <c r="J106" s="212">
        <f>ROUND(I106*H106,2)</f>
        <v>0</v>
      </c>
      <c r="K106" s="208" t="s">
        <v>133</v>
      </c>
      <c r="L106" s="46"/>
      <c r="M106" s="213" t="s">
        <v>33</v>
      </c>
      <c r="N106" s="214" t="s">
        <v>49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134</v>
      </c>
      <c r="AT106" s="217" t="s">
        <v>129</v>
      </c>
      <c r="AU106" s="217" t="s">
        <v>88</v>
      </c>
      <c r="AY106" s="18" t="s">
        <v>127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86</v>
      </c>
      <c r="BK106" s="218">
        <f>ROUND(I106*H106,2)</f>
        <v>0</v>
      </c>
      <c r="BL106" s="18" t="s">
        <v>134</v>
      </c>
      <c r="BM106" s="217" t="s">
        <v>539</v>
      </c>
    </row>
    <row r="107" s="2" customFormat="1">
      <c r="A107" s="40"/>
      <c r="B107" s="41"/>
      <c r="C107" s="42"/>
      <c r="D107" s="219" t="s">
        <v>136</v>
      </c>
      <c r="E107" s="42"/>
      <c r="F107" s="220" t="s">
        <v>540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136</v>
      </c>
      <c r="AU107" s="18" t="s">
        <v>88</v>
      </c>
    </row>
    <row r="108" s="13" customFormat="1">
      <c r="A108" s="13"/>
      <c r="B108" s="224"/>
      <c r="C108" s="225"/>
      <c r="D108" s="226" t="s">
        <v>138</v>
      </c>
      <c r="E108" s="227" t="s">
        <v>33</v>
      </c>
      <c r="F108" s="228" t="s">
        <v>523</v>
      </c>
      <c r="G108" s="225"/>
      <c r="H108" s="227" t="s">
        <v>33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138</v>
      </c>
      <c r="AU108" s="234" t="s">
        <v>88</v>
      </c>
      <c r="AV108" s="13" t="s">
        <v>86</v>
      </c>
      <c r="AW108" s="13" t="s">
        <v>40</v>
      </c>
      <c r="AX108" s="13" t="s">
        <v>78</v>
      </c>
      <c r="AY108" s="234" t="s">
        <v>127</v>
      </c>
    </row>
    <row r="109" s="14" customFormat="1">
      <c r="A109" s="14"/>
      <c r="B109" s="235"/>
      <c r="C109" s="236"/>
      <c r="D109" s="226" t="s">
        <v>138</v>
      </c>
      <c r="E109" s="237" t="s">
        <v>33</v>
      </c>
      <c r="F109" s="238" t="s">
        <v>524</v>
      </c>
      <c r="G109" s="236"/>
      <c r="H109" s="239">
        <v>37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138</v>
      </c>
      <c r="AU109" s="245" t="s">
        <v>88</v>
      </c>
      <c r="AV109" s="14" t="s">
        <v>88</v>
      </c>
      <c r="AW109" s="14" t="s">
        <v>40</v>
      </c>
      <c r="AX109" s="14" t="s">
        <v>78</v>
      </c>
      <c r="AY109" s="245" t="s">
        <v>127</v>
      </c>
    </row>
    <row r="110" s="14" customFormat="1">
      <c r="A110" s="14"/>
      <c r="B110" s="235"/>
      <c r="C110" s="236"/>
      <c r="D110" s="226" t="s">
        <v>138</v>
      </c>
      <c r="E110" s="237" t="s">
        <v>33</v>
      </c>
      <c r="F110" s="238" t="s">
        <v>525</v>
      </c>
      <c r="G110" s="236"/>
      <c r="H110" s="239">
        <v>24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138</v>
      </c>
      <c r="AU110" s="245" t="s">
        <v>88</v>
      </c>
      <c r="AV110" s="14" t="s">
        <v>88</v>
      </c>
      <c r="AW110" s="14" t="s">
        <v>40</v>
      </c>
      <c r="AX110" s="14" t="s">
        <v>78</v>
      </c>
      <c r="AY110" s="245" t="s">
        <v>127</v>
      </c>
    </row>
    <row r="111" s="14" customFormat="1">
      <c r="A111" s="14"/>
      <c r="B111" s="235"/>
      <c r="C111" s="236"/>
      <c r="D111" s="226" t="s">
        <v>138</v>
      </c>
      <c r="E111" s="237" t="s">
        <v>33</v>
      </c>
      <c r="F111" s="238" t="s">
        <v>518</v>
      </c>
      <c r="G111" s="236"/>
      <c r="H111" s="239">
        <v>32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138</v>
      </c>
      <c r="AU111" s="245" t="s">
        <v>88</v>
      </c>
      <c r="AV111" s="14" t="s">
        <v>88</v>
      </c>
      <c r="AW111" s="14" t="s">
        <v>40</v>
      </c>
      <c r="AX111" s="14" t="s">
        <v>78</v>
      </c>
      <c r="AY111" s="245" t="s">
        <v>127</v>
      </c>
    </row>
    <row r="112" s="15" customFormat="1">
      <c r="A112" s="15"/>
      <c r="B112" s="246"/>
      <c r="C112" s="247"/>
      <c r="D112" s="226" t="s">
        <v>138</v>
      </c>
      <c r="E112" s="248" t="s">
        <v>33</v>
      </c>
      <c r="F112" s="249" t="s">
        <v>150</v>
      </c>
      <c r="G112" s="247"/>
      <c r="H112" s="250">
        <v>93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138</v>
      </c>
      <c r="AU112" s="256" t="s">
        <v>88</v>
      </c>
      <c r="AV112" s="15" t="s">
        <v>134</v>
      </c>
      <c r="AW112" s="15" t="s">
        <v>40</v>
      </c>
      <c r="AX112" s="15" t="s">
        <v>86</v>
      </c>
      <c r="AY112" s="256" t="s">
        <v>127</v>
      </c>
    </row>
    <row r="113" s="2" customFormat="1" ht="16.5" customHeight="1">
      <c r="A113" s="40"/>
      <c r="B113" s="41"/>
      <c r="C113" s="206" t="s">
        <v>187</v>
      </c>
      <c r="D113" s="206" t="s">
        <v>129</v>
      </c>
      <c r="E113" s="207" t="s">
        <v>541</v>
      </c>
      <c r="F113" s="208" t="s">
        <v>542</v>
      </c>
      <c r="G113" s="209" t="s">
        <v>419</v>
      </c>
      <c r="H113" s="210">
        <v>93</v>
      </c>
      <c r="I113" s="211"/>
      <c r="J113" s="212">
        <f>ROUND(I113*H113,2)</f>
        <v>0</v>
      </c>
      <c r="K113" s="208" t="s">
        <v>133</v>
      </c>
      <c r="L113" s="46"/>
      <c r="M113" s="213" t="s">
        <v>33</v>
      </c>
      <c r="N113" s="214" t="s">
        <v>49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134</v>
      </c>
      <c r="AT113" s="217" t="s">
        <v>129</v>
      </c>
      <c r="AU113" s="217" t="s">
        <v>88</v>
      </c>
      <c r="AY113" s="18" t="s">
        <v>127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86</v>
      </c>
      <c r="BK113" s="218">
        <f>ROUND(I113*H113,2)</f>
        <v>0</v>
      </c>
      <c r="BL113" s="18" t="s">
        <v>134</v>
      </c>
      <c r="BM113" s="217" t="s">
        <v>543</v>
      </c>
    </row>
    <row r="114" s="2" customFormat="1">
      <c r="A114" s="40"/>
      <c r="B114" s="41"/>
      <c r="C114" s="42"/>
      <c r="D114" s="219" t="s">
        <v>136</v>
      </c>
      <c r="E114" s="42"/>
      <c r="F114" s="220" t="s">
        <v>544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136</v>
      </c>
      <c r="AU114" s="18" t="s">
        <v>88</v>
      </c>
    </row>
    <row r="115" s="14" customFormat="1">
      <c r="A115" s="14"/>
      <c r="B115" s="235"/>
      <c r="C115" s="236"/>
      <c r="D115" s="226" t="s">
        <v>138</v>
      </c>
      <c r="E115" s="237" t="s">
        <v>33</v>
      </c>
      <c r="F115" s="238" t="s">
        <v>531</v>
      </c>
      <c r="G115" s="236"/>
      <c r="H115" s="239">
        <v>93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138</v>
      </c>
      <c r="AU115" s="245" t="s">
        <v>88</v>
      </c>
      <c r="AV115" s="14" t="s">
        <v>88</v>
      </c>
      <c r="AW115" s="14" t="s">
        <v>40</v>
      </c>
      <c r="AX115" s="14" t="s">
        <v>86</v>
      </c>
      <c r="AY115" s="245" t="s">
        <v>127</v>
      </c>
    </row>
    <row r="116" s="2" customFormat="1" ht="21.75" customHeight="1">
      <c r="A116" s="40"/>
      <c r="B116" s="41"/>
      <c r="C116" s="206" t="s">
        <v>194</v>
      </c>
      <c r="D116" s="206" t="s">
        <v>129</v>
      </c>
      <c r="E116" s="207" t="s">
        <v>545</v>
      </c>
      <c r="F116" s="208" t="s">
        <v>546</v>
      </c>
      <c r="G116" s="209" t="s">
        <v>419</v>
      </c>
      <c r="H116" s="210">
        <v>93</v>
      </c>
      <c r="I116" s="211"/>
      <c r="J116" s="212">
        <f>ROUND(I116*H116,2)</f>
        <v>0</v>
      </c>
      <c r="K116" s="208" t="s">
        <v>133</v>
      </c>
      <c r="L116" s="46"/>
      <c r="M116" s="213" t="s">
        <v>33</v>
      </c>
      <c r="N116" s="214" t="s">
        <v>49</v>
      </c>
      <c r="O116" s="86"/>
      <c r="P116" s="215">
        <f>O116*H116</f>
        <v>0</v>
      </c>
      <c r="Q116" s="215">
        <v>0.0020799999999999998</v>
      </c>
      <c r="R116" s="215">
        <f>Q116*H116</f>
        <v>0.19343999999999997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134</v>
      </c>
      <c r="AT116" s="217" t="s">
        <v>129</v>
      </c>
      <c r="AU116" s="217" t="s">
        <v>88</v>
      </c>
      <c r="AY116" s="18" t="s">
        <v>127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86</v>
      </c>
      <c r="BK116" s="218">
        <f>ROUND(I116*H116,2)</f>
        <v>0</v>
      </c>
      <c r="BL116" s="18" t="s">
        <v>134</v>
      </c>
      <c r="BM116" s="217" t="s">
        <v>547</v>
      </c>
    </row>
    <row r="117" s="2" customFormat="1">
      <c r="A117" s="40"/>
      <c r="B117" s="41"/>
      <c r="C117" s="42"/>
      <c r="D117" s="219" t="s">
        <v>136</v>
      </c>
      <c r="E117" s="42"/>
      <c r="F117" s="220" t="s">
        <v>548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136</v>
      </c>
      <c r="AU117" s="18" t="s">
        <v>88</v>
      </c>
    </row>
    <row r="118" s="13" customFormat="1">
      <c r="A118" s="13"/>
      <c r="B118" s="224"/>
      <c r="C118" s="225"/>
      <c r="D118" s="226" t="s">
        <v>138</v>
      </c>
      <c r="E118" s="227" t="s">
        <v>33</v>
      </c>
      <c r="F118" s="228" t="s">
        <v>523</v>
      </c>
      <c r="G118" s="225"/>
      <c r="H118" s="227" t="s">
        <v>33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138</v>
      </c>
      <c r="AU118" s="234" t="s">
        <v>88</v>
      </c>
      <c r="AV118" s="13" t="s">
        <v>86</v>
      </c>
      <c r="AW118" s="13" t="s">
        <v>40</v>
      </c>
      <c r="AX118" s="13" t="s">
        <v>78</v>
      </c>
      <c r="AY118" s="234" t="s">
        <v>127</v>
      </c>
    </row>
    <row r="119" s="14" customFormat="1">
      <c r="A119" s="14"/>
      <c r="B119" s="235"/>
      <c r="C119" s="236"/>
      <c r="D119" s="226" t="s">
        <v>138</v>
      </c>
      <c r="E119" s="237" t="s">
        <v>33</v>
      </c>
      <c r="F119" s="238" t="s">
        <v>525</v>
      </c>
      <c r="G119" s="236"/>
      <c r="H119" s="239">
        <v>24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138</v>
      </c>
      <c r="AU119" s="245" t="s">
        <v>88</v>
      </c>
      <c r="AV119" s="14" t="s">
        <v>88</v>
      </c>
      <c r="AW119" s="14" t="s">
        <v>40</v>
      </c>
      <c r="AX119" s="14" t="s">
        <v>78</v>
      </c>
      <c r="AY119" s="245" t="s">
        <v>127</v>
      </c>
    </row>
    <row r="120" s="14" customFormat="1">
      <c r="A120" s="14"/>
      <c r="B120" s="235"/>
      <c r="C120" s="236"/>
      <c r="D120" s="226" t="s">
        <v>138</v>
      </c>
      <c r="E120" s="237" t="s">
        <v>33</v>
      </c>
      <c r="F120" s="238" t="s">
        <v>524</v>
      </c>
      <c r="G120" s="236"/>
      <c r="H120" s="239">
        <v>37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138</v>
      </c>
      <c r="AU120" s="245" t="s">
        <v>88</v>
      </c>
      <c r="AV120" s="14" t="s">
        <v>88</v>
      </c>
      <c r="AW120" s="14" t="s">
        <v>40</v>
      </c>
      <c r="AX120" s="14" t="s">
        <v>78</v>
      </c>
      <c r="AY120" s="245" t="s">
        <v>127</v>
      </c>
    </row>
    <row r="121" s="14" customFormat="1">
      <c r="A121" s="14"/>
      <c r="B121" s="235"/>
      <c r="C121" s="236"/>
      <c r="D121" s="226" t="s">
        <v>138</v>
      </c>
      <c r="E121" s="237" t="s">
        <v>33</v>
      </c>
      <c r="F121" s="238" t="s">
        <v>518</v>
      </c>
      <c r="G121" s="236"/>
      <c r="H121" s="239">
        <v>32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138</v>
      </c>
      <c r="AU121" s="245" t="s">
        <v>88</v>
      </c>
      <c r="AV121" s="14" t="s">
        <v>88</v>
      </c>
      <c r="AW121" s="14" t="s">
        <v>40</v>
      </c>
      <c r="AX121" s="14" t="s">
        <v>78</v>
      </c>
      <c r="AY121" s="245" t="s">
        <v>127</v>
      </c>
    </row>
    <row r="122" s="15" customFormat="1">
      <c r="A122" s="15"/>
      <c r="B122" s="246"/>
      <c r="C122" s="247"/>
      <c r="D122" s="226" t="s">
        <v>138</v>
      </c>
      <c r="E122" s="248" t="s">
        <v>33</v>
      </c>
      <c r="F122" s="249" t="s">
        <v>150</v>
      </c>
      <c r="G122" s="247"/>
      <c r="H122" s="250">
        <v>93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138</v>
      </c>
      <c r="AU122" s="256" t="s">
        <v>88</v>
      </c>
      <c r="AV122" s="15" t="s">
        <v>134</v>
      </c>
      <c r="AW122" s="15" t="s">
        <v>40</v>
      </c>
      <c r="AX122" s="15" t="s">
        <v>86</v>
      </c>
      <c r="AY122" s="256" t="s">
        <v>127</v>
      </c>
    </row>
    <row r="123" s="2" customFormat="1" ht="16.5" customHeight="1">
      <c r="A123" s="40"/>
      <c r="B123" s="41"/>
      <c r="C123" s="257" t="s">
        <v>200</v>
      </c>
      <c r="D123" s="257" t="s">
        <v>242</v>
      </c>
      <c r="E123" s="258" t="s">
        <v>549</v>
      </c>
      <c r="F123" s="259" t="s">
        <v>550</v>
      </c>
      <c r="G123" s="260" t="s">
        <v>419</v>
      </c>
      <c r="H123" s="261">
        <v>15</v>
      </c>
      <c r="I123" s="262"/>
      <c r="J123" s="263">
        <f>ROUND(I123*H123,2)</f>
        <v>0</v>
      </c>
      <c r="K123" s="259" t="s">
        <v>33</v>
      </c>
      <c r="L123" s="264"/>
      <c r="M123" s="265" t="s">
        <v>33</v>
      </c>
      <c r="N123" s="266" t="s">
        <v>49</v>
      </c>
      <c r="O123" s="86"/>
      <c r="P123" s="215">
        <f>O123*H123</f>
        <v>0</v>
      </c>
      <c r="Q123" s="215">
        <v>0.017999999999999999</v>
      </c>
      <c r="R123" s="215">
        <f>Q123*H123</f>
        <v>0.26999999999999996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194</v>
      </c>
      <c r="AT123" s="217" t="s">
        <v>242</v>
      </c>
      <c r="AU123" s="217" t="s">
        <v>88</v>
      </c>
      <c r="AY123" s="18" t="s">
        <v>127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86</v>
      </c>
      <c r="BK123" s="218">
        <f>ROUND(I123*H123,2)</f>
        <v>0</v>
      </c>
      <c r="BL123" s="18" t="s">
        <v>134</v>
      </c>
      <c r="BM123" s="217" t="s">
        <v>551</v>
      </c>
    </row>
    <row r="124" s="14" customFormat="1">
      <c r="A124" s="14"/>
      <c r="B124" s="235"/>
      <c r="C124" s="236"/>
      <c r="D124" s="226" t="s">
        <v>138</v>
      </c>
      <c r="E124" s="237" t="s">
        <v>33</v>
      </c>
      <c r="F124" s="238" t="s">
        <v>8</v>
      </c>
      <c r="G124" s="236"/>
      <c r="H124" s="239">
        <v>15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138</v>
      </c>
      <c r="AU124" s="245" t="s">
        <v>88</v>
      </c>
      <c r="AV124" s="14" t="s">
        <v>88</v>
      </c>
      <c r="AW124" s="14" t="s">
        <v>40</v>
      </c>
      <c r="AX124" s="14" t="s">
        <v>86</v>
      </c>
      <c r="AY124" s="245" t="s">
        <v>127</v>
      </c>
    </row>
    <row r="125" s="2" customFormat="1" ht="16.5" customHeight="1">
      <c r="A125" s="40"/>
      <c r="B125" s="41"/>
      <c r="C125" s="257" t="s">
        <v>205</v>
      </c>
      <c r="D125" s="257" t="s">
        <v>242</v>
      </c>
      <c r="E125" s="258" t="s">
        <v>552</v>
      </c>
      <c r="F125" s="259" t="s">
        <v>553</v>
      </c>
      <c r="G125" s="260" t="s">
        <v>419</v>
      </c>
      <c r="H125" s="261">
        <v>18</v>
      </c>
      <c r="I125" s="262"/>
      <c r="J125" s="263">
        <f>ROUND(I125*H125,2)</f>
        <v>0</v>
      </c>
      <c r="K125" s="259" t="s">
        <v>133</v>
      </c>
      <c r="L125" s="264"/>
      <c r="M125" s="265" t="s">
        <v>33</v>
      </c>
      <c r="N125" s="266" t="s">
        <v>49</v>
      </c>
      <c r="O125" s="86"/>
      <c r="P125" s="215">
        <f>O125*H125</f>
        <v>0</v>
      </c>
      <c r="Q125" s="215">
        <v>0.0050000000000000001</v>
      </c>
      <c r="R125" s="215">
        <f>Q125*H125</f>
        <v>0.089999999999999997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194</v>
      </c>
      <c r="AT125" s="217" t="s">
        <v>242</v>
      </c>
      <c r="AU125" s="217" t="s">
        <v>88</v>
      </c>
      <c r="AY125" s="18" t="s">
        <v>127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86</v>
      </c>
      <c r="BK125" s="218">
        <f>ROUND(I125*H125,2)</f>
        <v>0</v>
      </c>
      <c r="BL125" s="18" t="s">
        <v>134</v>
      </c>
      <c r="BM125" s="217" t="s">
        <v>554</v>
      </c>
    </row>
    <row r="126" s="14" customFormat="1">
      <c r="A126" s="14"/>
      <c r="B126" s="235"/>
      <c r="C126" s="236"/>
      <c r="D126" s="226" t="s">
        <v>138</v>
      </c>
      <c r="E126" s="237" t="s">
        <v>33</v>
      </c>
      <c r="F126" s="238" t="s">
        <v>266</v>
      </c>
      <c r="G126" s="236"/>
      <c r="H126" s="239">
        <v>18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138</v>
      </c>
      <c r="AU126" s="245" t="s">
        <v>88</v>
      </c>
      <c r="AV126" s="14" t="s">
        <v>88</v>
      </c>
      <c r="AW126" s="14" t="s">
        <v>40</v>
      </c>
      <c r="AX126" s="14" t="s">
        <v>86</v>
      </c>
      <c r="AY126" s="245" t="s">
        <v>127</v>
      </c>
    </row>
    <row r="127" s="2" customFormat="1" ht="16.5" customHeight="1">
      <c r="A127" s="40"/>
      <c r="B127" s="41"/>
      <c r="C127" s="257" t="s">
        <v>213</v>
      </c>
      <c r="D127" s="257" t="s">
        <v>242</v>
      </c>
      <c r="E127" s="258" t="s">
        <v>555</v>
      </c>
      <c r="F127" s="259" t="s">
        <v>556</v>
      </c>
      <c r="G127" s="260" t="s">
        <v>419</v>
      </c>
      <c r="H127" s="261">
        <v>19</v>
      </c>
      <c r="I127" s="262"/>
      <c r="J127" s="263">
        <f>ROUND(I127*H127,2)</f>
        <v>0</v>
      </c>
      <c r="K127" s="259" t="s">
        <v>33</v>
      </c>
      <c r="L127" s="264"/>
      <c r="M127" s="265" t="s">
        <v>33</v>
      </c>
      <c r="N127" s="266" t="s">
        <v>49</v>
      </c>
      <c r="O127" s="86"/>
      <c r="P127" s="215">
        <f>O127*H127</f>
        <v>0</v>
      </c>
      <c r="Q127" s="215">
        <v>0.014999999999999999</v>
      </c>
      <c r="R127" s="215">
        <f>Q127*H127</f>
        <v>0.28499999999999998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194</v>
      </c>
      <c r="AT127" s="217" t="s">
        <v>242</v>
      </c>
      <c r="AU127" s="217" t="s">
        <v>88</v>
      </c>
      <c r="AY127" s="18" t="s">
        <v>127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86</v>
      </c>
      <c r="BK127" s="218">
        <f>ROUND(I127*H127,2)</f>
        <v>0</v>
      </c>
      <c r="BL127" s="18" t="s">
        <v>134</v>
      </c>
      <c r="BM127" s="217" t="s">
        <v>557</v>
      </c>
    </row>
    <row r="128" s="14" customFormat="1">
      <c r="A128" s="14"/>
      <c r="B128" s="235"/>
      <c r="C128" s="236"/>
      <c r="D128" s="226" t="s">
        <v>138</v>
      </c>
      <c r="E128" s="237" t="s">
        <v>33</v>
      </c>
      <c r="F128" s="238" t="s">
        <v>273</v>
      </c>
      <c r="G128" s="236"/>
      <c r="H128" s="239">
        <v>19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138</v>
      </c>
      <c r="AU128" s="245" t="s">
        <v>88</v>
      </c>
      <c r="AV128" s="14" t="s">
        <v>88</v>
      </c>
      <c r="AW128" s="14" t="s">
        <v>40</v>
      </c>
      <c r="AX128" s="14" t="s">
        <v>86</v>
      </c>
      <c r="AY128" s="245" t="s">
        <v>127</v>
      </c>
    </row>
    <row r="129" s="2" customFormat="1" ht="16.5" customHeight="1">
      <c r="A129" s="40"/>
      <c r="B129" s="41"/>
      <c r="C129" s="257" t="s">
        <v>221</v>
      </c>
      <c r="D129" s="257" t="s">
        <v>242</v>
      </c>
      <c r="E129" s="258" t="s">
        <v>558</v>
      </c>
      <c r="F129" s="259" t="s">
        <v>559</v>
      </c>
      <c r="G129" s="260" t="s">
        <v>419</v>
      </c>
      <c r="H129" s="261">
        <v>6</v>
      </c>
      <c r="I129" s="262"/>
      <c r="J129" s="263">
        <f>ROUND(I129*H129,2)</f>
        <v>0</v>
      </c>
      <c r="K129" s="259" t="s">
        <v>33</v>
      </c>
      <c r="L129" s="264"/>
      <c r="M129" s="265" t="s">
        <v>33</v>
      </c>
      <c r="N129" s="266" t="s">
        <v>49</v>
      </c>
      <c r="O129" s="86"/>
      <c r="P129" s="215">
        <f>O129*H129</f>
        <v>0</v>
      </c>
      <c r="Q129" s="215">
        <v>0.0080000000000000002</v>
      </c>
      <c r="R129" s="215">
        <f>Q129*H129</f>
        <v>0.048000000000000001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194</v>
      </c>
      <c r="AT129" s="217" t="s">
        <v>242</v>
      </c>
      <c r="AU129" s="217" t="s">
        <v>88</v>
      </c>
      <c r="AY129" s="18" t="s">
        <v>127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86</v>
      </c>
      <c r="BK129" s="218">
        <f>ROUND(I129*H129,2)</f>
        <v>0</v>
      </c>
      <c r="BL129" s="18" t="s">
        <v>134</v>
      </c>
      <c r="BM129" s="217" t="s">
        <v>560</v>
      </c>
    </row>
    <row r="130" s="13" customFormat="1">
      <c r="A130" s="13"/>
      <c r="B130" s="224"/>
      <c r="C130" s="225"/>
      <c r="D130" s="226" t="s">
        <v>138</v>
      </c>
      <c r="E130" s="227" t="s">
        <v>33</v>
      </c>
      <c r="F130" s="228" t="s">
        <v>561</v>
      </c>
      <c r="G130" s="225"/>
      <c r="H130" s="227" t="s">
        <v>33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138</v>
      </c>
      <c r="AU130" s="234" t="s">
        <v>88</v>
      </c>
      <c r="AV130" s="13" t="s">
        <v>86</v>
      </c>
      <c r="AW130" s="13" t="s">
        <v>40</v>
      </c>
      <c r="AX130" s="13" t="s">
        <v>78</v>
      </c>
      <c r="AY130" s="234" t="s">
        <v>127</v>
      </c>
    </row>
    <row r="131" s="14" customFormat="1">
      <c r="A131" s="14"/>
      <c r="B131" s="235"/>
      <c r="C131" s="236"/>
      <c r="D131" s="226" t="s">
        <v>138</v>
      </c>
      <c r="E131" s="237" t="s">
        <v>33</v>
      </c>
      <c r="F131" s="238" t="s">
        <v>181</v>
      </c>
      <c r="G131" s="236"/>
      <c r="H131" s="239">
        <v>6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138</v>
      </c>
      <c r="AU131" s="245" t="s">
        <v>88</v>
      </c>
      <c r="AV131" s="14" t="s">
        <v>88</v>
      </c>
      <c r="AW131" s="14" t="s">
        <v>40</v>
      </c>
      <c r="AX131" s="14" t="s">
        <v>86</v>
      </c>
      <c r="AY131" s="245" t="s">
        <v>127</v>
      </c>
    </row>
    <row r="132" s="2" customFormat="1" ht="16.5" customHeight="1">
      <c r="A132" s="40"/>
      <c r="B132" s="41"/>
      <c r="C132" s="257" t="s">
        <v>230</v>
      </c>
      <c r="D132" s="257" t="s">
        <v>242</v>
      </c>
      <c r="E132" s="258" t="s">
        <v>562</v>
      </c>
      <c r="F132" s="259" t="s">
        <v>563</v>
      </c>
      <c r="G132" s="260" t="s">
        <v>419</v>
      </c>
      <c r="H132" s="261">
        <v>9</v>
      </c>
      <c r="I132" s="262"/>
      <c r="J132" s="263">
        <f>ROUND(I132*H132,2)</f>
        <v>0</v>
      </c>
      <c r="K132" s="259" t="s">
        <v>33</v>
      </c>
      <c r="L132" s="264"/>
      <c r="M132" s="265" t="s">
        <v>33</v>
      </c>
      <c r="N132" s="266" t="s">
        <v>49</v>
      </c>
      <c r="O132" s="86"/>
      <c r="P132" s="215">
        <f>O132*H132</f>
        <v>0</v>
      </c>
      <c r="Q132" s="215">
        <v>0.016</v>
      </c>
      <c r="R132" s="215">
        <f>Q132*H132</f>
        <v>0.14400000000000002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194</v>
      </c>
      <c r="AT132" s="217" t="s">
        <v>242</v>
      </c>
      <c r="AU132" s="217" t="s">
        <v>88</v>
      </c>
      <c r="AY132" s="18" t="s">
        <v>127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86</v>
      </c>
      <c r="BK132" s="218">
        <f>ROUND(I132*H132,2)</f>
        <v>0</v>
      </c>
      <c r="BL132" s="18" t="s">
        <v>134</v>
      </c>
      <c r="BM132" s="217" t="s">
        <v>564</v>
      </c>
    </row>
    <row r="133" s="13" customFormat="1">
      <c r="A133" s="13"/>
      <c r="B133" s="224"/>
      <c r="C133" s="225"/>
      <c r="D133" s="226" t="s">
        <v>138</v>
      </c>
      <c r="E133" s="227" t="s">
        <v>33</v>
      </c>
      <c r="F133" s="228" t="s">
        <v>561</v>
      </c>
      <c r="G133" s="225"/>
      <c r="H133" s="227" t="s">
        <v>33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138</v>
      </c>
      <c r="AU133" s="234" t="s">
        <v>88</v>
      </c>
      <c r="AV133" s="13" t="s">
        <v>86</v>
      </c>
      <c r="AW133" s="13" t="s">
        <v>40</v>
      </c>
      <c r="AX133" s="13" t="s">
        <v>78</v>
      </c>
      <c r="AY133" s="234" t="s">
        <v>127</v>
      </c>
    </row>
    <row r="134" s="14" customFormat="1">
      <c r="A134" s="14"/>
      <c r="B134" s="235"/>
      <c r="C134" s="236"/>
      <c r="D134" s="226" t="s">
        <v>138</v>
      </c>
      <c r="E134" s="237" t="s">
        <v>33</v>
      </c>
      <c r="F134" s="238" t="s">
        <v>200</v>
      </c>
      <c r="G134" s="236"/>
      <c r="H134" s="239">
        <v>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138</v>
      </c>
      <c r="AU134" s="245" t="s">
        <v>88</v>
      </c>
      <c r="AV134" s="14" t="s">
        <v>88</v>
      </c>
      <c r="AW134" s="14" t="s">
        <v>40</v>
      </c>
      <c r="AX134" s="14" t="s">
        <v>86</v>
      </c>
      <c r="AY134" s="245" t="s">
        <v>127</v>
      </c>
    </row>
    <row r="135" s="2" customFormat="1" ht="16.5" customHeight="1">
      <c r="A135" s="40"/>
      <c r="B135" s="41"/>
      <c r="C135" s="257" t="s">
        <v>235</v>
      </c>
      <c r="D135" s="257" t="s">
        <v>242</v>
      </c>
      <c r="E135" s="258" t="s">
        <v>565</v>
      </c>
      <c r="F135" s="259" t="s">
        <v>566</v>
      </c>
      <c r="G135" s="260" t="s">
        <v>419</v>
      </c>
      <c r="H135" s="261">
        <v>9</v>
      </c>
      <c r="I135" s="262"/>
      <c r="J135" s="263">
        <f>ROUND(I135*H135,2)</f>
        <v>0</v>
      </c>
      <c r="K135" s="259" t="s">
        <v>33</v>
      </c>
      <c r="L135" s="264"/>
      <c r="M135" s="265" t="s">
        <v>33</v>
      </c>
      <c r="N135" s="266" t="s">
        <v>49</v>
      </c>
      <c r="O135" s="86"/>
      <c r="P135" s="215">
        <f>O135*H135</f>
        <v>0</v>
      </c>
      <c r="Q135" s="215">
        <v>0.016</v>
      </c>
      <c r="R135" s="215">
        <f>Q135*H135</f>
        <v>0.14400000000000002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194</v>
      </c>
      <c r="AT135" s="217" t="s">
        <v>242</v>
      </c>
      <c r="AU135" s="217" t="s">
        <v>88</v>
      </c>
      <c r="AY135" s="18" t="s">
        <v>127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86</v>
      </c>
      <c r="BK135" s="218">
        <f>ROUND(I135*H135,2)</f>
        <v>0</v>
      </c>
      <c r="BL135" s="18" t="s">
        <v>134</v>
      </c>
      <c r="BM135" s="217" t="s">
        <v>567</v>
      </c>
    </row>
    <row r="136" s="13" customFormat="1">
      <c r="A136" s="13"/>
      <c r="B136" s="224"/>
      <c r="C136" s="225"/>
      <c r="D136" s="226" t="s">
        <v>138</v>
      </c>
      <c r="E136" s="227" t="s">
        <v>33</v>
      </c>
      <c r="F136" s="228" t="s">
        <v>561</v>
      </c>
      <c r="G136" s="225"/>
      <c r="H136" s="227" t="s">
        <v>33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138</v>
      </c>
      <c r="AU136" s="234" t="s">
        <v>88</v>
      </c>
      <c r="AV136" s="13" t="s">
        <v>86</v>
      </c>
      <c r="AW136" s="13" t="s">
        <v>40</v>
      </c>
      <c r="AX136" s="13" t="s">
        <v>78</v>
      </c>
      <c r="AY136" s="234" t="s">
        <v>127</v>
      </c>
    </row>
    <row r="137" s="14" customFormat="1">
      <c r="A137" s="14"/>
      <c r="B137" s="235"/>
      <c r="C137" s="236"/>
      <c r="D137" s="226" t="s">
        <v>138</v>
      </c>
      <c r="E137" s="237" t="s">
        <v>33</v>
      </c>
      <c r="F137" s="238" t="s">
        <v>200</v>
      </c>
      <c r="G137" s="236"/>
      <c r="H137" s="239">
        <v>9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138</v>
      </c>
      <c r="AU137" s="245" t="s">
        <v>88</v>
      </c>
      <c r="AV137" s="14" t="s">
        <v>88</v>
      </c>
      <c r="AW137" s="14" t="s">
        <v>40</v>
      </c>
      <c r="AX137" s="14" t="s">
        <v>86</v>
      </c>
      <c r="AY137" s="245" t="s">
        <v>127</v>
      </c>
    </row>
    <row r="138" s="2" customFormat="1" ht="16.5" customHeight="1">
      <c r="A138" s="40"/>
      <c r="B138" s="41"/>
      <c r="C138" s="257" t="s">
        <v>8</v>
      </c>
      <c r="D138" s="257" t="s">
        <v>242</v>
      </c>
      <c r="E138" s="258" t="s">
        <v>568</v>
      </c>
      <c r="F138" s="259" t="s">
        <v>569</v>
      </c>
      <c r="G138" s="260" t="s">
        <v>419</v>
      </c>
      <c r="H138" s="261">
        <v>17</v>
      </c>
      <c r="I138" s="262"/>
      <c r="J138" s="263">
        <f>ROUND(I138*H138,2)</f>
        <v>0</v>
      </c>
      <c r="K138" s="259" t="s">
        <v>133</v>
      </c>
      <c r="L138" s="264"/>
      <c r="M138" s="265" t="s">
        <v>33</v>
      </c>
      <c r="N138" s="266" t="s">
        <v>49</v>
      </c>
      <c r="O138" s="86"/>
      <c r="P138" s="215">
        <f>O138*H138</f>
        <v>0</v>
      </c>
      <c r="Q138" s="215">
        <v>0.040000000000000001</v>
      </c>
      <c r="R138" s="215">
        <f>Q138*H138</f>
        <v>0.68000000000000005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194</v>
      </c>
      <c r="AT138" s="217" t="s">
        <v>242</v>
      </c>
      <c r="AU138" s="217" t="s">
        <v>88</v>
      </c>
      <c r="AY138" s="18" t="s">
        <v>127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86</v>
      </c>
      <c r="BK138" s="218">
        <f>ROUND(I138*H138,2)</f>
        <v>0</v>
      </c>
      <c r="BL138" s="18" t="s">
        <v>134</v>
      </c>
      <c r="BM138" s="217" t="s">
        <v>570</v>
      </c>
    </row>
    <row r="139" s="14" customFormat="1">
      <c r="A139" s="14"/>
      <c r="B139" s="235"/>
      <c r="C139" s="236"/>
      <c r="D139" s="226" t="s">
        <v>138</v>
      </c>
      <c r="E139" s="237" t="s">
        <v>33</v>
      </c>
      <c r="F139" s="238" t="s">
        <v>261</v>
      </c>
      <c r="G139" s="236"/>
      <c r="H139" s="239">
        <v>17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138</v>
      </c>
      <c r="AU139" s="245" t="s">
        <v>88</v>
      </c>
      <c r="AV139" s="14" t="s">
        <v>88</v>
      </c>
      <c r="AW139" s="14" t="s">
        <v>40</v>
      </c>
      <c r="AX139" s="14" t="s">
        <v>86</v>
      </c>
      <c r="AY139" s="245" t="s">
        <v>127</v>
      </c>
    </row>
    <row r="140" s="2" customFormat="1" ht="16.5" customHeight="1">
      <c r="A140" s="40"/>
      <c r="B140" s="41"/>
      <c r="C140" s="206" t="s">
        <v>251</v>
      </c>
      <c r="D140" s="206" t="s">
        <v>129</v>
      </c>
      <c r="E140" s="207" t="s">
        <v>571</v>
      </c>
      <c r="F140" s="208" t="s">
        <v>572</v>
      </c>
      <c r="G140" s="209" t="s">
        <v>419</v>
      </c>
      <c r="H140" s="210">
        <v>93</v>
      </c>
      <c r="I140" s="211"/>
      <c r="J140" s="212">
        <f>ROUND(I140*H140,2)</f>
        <v>0</v>
      </c>
      <c r="K140" s="208" t="s">
        <v>133</v>
      </c>
      <c r="L140" s="46"/>
      <c r="M140" s="213" t="s">
        <v>33</v>
      </c>
      <c r="N140" s="214" t="s">
        <v>49</v>
      </c>
      <c r="O140" s="86"/>
      <c r="P140" s="215">
        <f>O140*H140</f>
        <v>0</v>
      </c>
      <c r="Q140" s="215">
        <v>6.0000000000000002E-05</v>
      </c>
      <c r="R140" s="215">
        <f>Q140*H140</f>
        <v>0.0055799999999999999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134</v>
      </c>
      <c r="AT140" s="217" t="s">
        <v>129</v>
      </c>
      <c r="AU140" s="217" t="s">
        <v>88</v>
      </c>
      <c r="AY140" s="18" t="s">
        <v>127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86</v>
      </c>
      <c r="BK140" s="218">
        <f>ROUND(I140*H140,2)</f>
        <v>0</v>
      </c>
      <c r="BL140" s="18" t="s">
        <v>134</v>
      </c>
      <c r="BM140" s="217" t="s">
        <v>573</v>
      </c>
    </row>
    <row r="141" s="2" customFormat="1">
      <c r="A141" s="40"/>
      <c r="B141" s="41"/>
      <c r="C141" s="42"/>
      <c r="D141" s="219" t="s">
        <v>136</v>
      </c>
      <c r="E141" s="42"/>
      <c r="F141" s="220" t="s">
        <v>574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136</v>
      </c>
      <c r="AU141" s="18" t="s">
        <v>88</v>
      </c>
    </row>
    <row r="142" s="2" customFormat="1">
      <c r="A142" s="40"/>
      <c r="B142" s="41"/>
      <c r="C142" s="42"/>
      <c r="D142" s="226" t="s">
        <v>271</v>
      </c>
      <c r="E142" s="42"/>
      <c r="F142" s="267" t="s">
        <v>575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271</v>
      </c>
      <c r="AU142" s="18" t="s">
        <v>88</v>
      </c>
    </row>
    <row r="143" s="13" customFormat="1">
      <c r="A143" s="13"/>
      <c r="B143" s="224"/>
      <c r="C143" s="225"/>
      <c r="D143" s="226" t="s">
        <v>138</v>
      </c>
      <c r="E143" s="227" t="s">
        <v>33</v>
      </c>
      <c r="F143" s="228" t="s">
        <v>523</v>
      </c>
      <c r="G143" s="225"/>
      <c r="H143" s="227" t="s">
        <v>33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138</v>
      </c>
      <c r="AU143" s="234" t="s">
        <v>88</v>
      </c>
      <c r="AV143" s="13" t="s">
        <v>86</v>
      </c>
      <c r="AW143" s="13" t="s">
        <v>40</v>
      </c>
      <c r="AX143" s="13" t="s">
        <v>78</v>
      </c>
      <c r="AY143" s="234" t="s">
        <v>127</v>
      </c>
    </row>
    <row r="144" s="14" customFormat="1">
      <c r="A144" s="14"/>
      <c r="B144" s="235"/>
      <c r="C144" s="236"/>
      <c r="D144" s="226" t="s">
        <v>138</v>
      </c>
      <c r="E144" s="237" t="s">
        <v>33</v>
      </c>
      <c r="F144" s="238" t="s">
        <v>524</v>
      </c>
      <c r="G144" s="236"/>
      <c r="H144" s="239">
        <v>37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138</v>
      </c>
      <c r="AU144" s="245" t="s">
        <v>88</v>
      </c>
      <c r="AV144" s="14" t="s">
        <v>88</v>
      </c>
      <c r="AW144" s="14" t="s">
        <v>40</v>
      </c>
      <c r="AX144" s="14" t="s">
        <v>78</v>
      </c>
      <c r="AY144" s="245" t="s">
        <v>127</v>
      </c>
    </row>
    <row r="145" s="14" customFormat="1">
      <c r="A145" s="14"/>
      <c r="B145" s="235"/>
      <c r="C145" s="236"/>
      <c r="D145" s="226" t="s">
        <v>138</v>
      </c>
      <c r="E145" s="237" t="s">
        <v>33</v>
      </c>
      <c r="F145" s="238" t="s">
        <v>525</v>
      </c>
      <c r="G145" s="236"/>
      <c r="H145" s="239">
        <v>24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138</v>
      </c>
      <c r="AU145" s="245" t="s">
        <v>88</v>
      </c>
      <c r="AV145" s="14" t="s">
        <v>88</v>
      </c>
      <c r="AW145" s="14" t="s">
        <v>40</v>
      </c>
      <c r="AX145" s="14" t="s">
        <v>78</v>
      </c>
      <c r="AY145" s="245" t="s">
        <v>127</v>
      </c>
    </row>
    <row r="146" s="14" customFormat="1">
      <c r="A146" s="14"/>
      <c r="B146" s="235"/>
      <c r="C146" s="236"/>
      <c r="D146" s="226" t="s">
        <v>138</v>
      </c>
      <c r="E146" s="237" t="s">
        <v>33</v>
      </c>
      <c r="F146" s="238" t="s">
        <v>518</v>
      </c>
      <c r="G146" s="236"/>
      <c r="H146" s="239">
        <v>32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138</v>
      </c>
      <c r="AU146" s="245" t="s">
        <v>88</v>
      </c>
      <c r="AV146" s="14" t="s">
        <v>88</v>
      </c>
      <c r="AW146" s="14" t="s">
        <v>40</v>
      </c>
      <c r="AX146" s="14" t="s">
        <v>78</v>
      </c>
      <c r="AY146" s="245" t="s">
        <v>127</v>
      </c>
    </row>
    <row r="147" s="15" customFormat="1">
      <c r="A147" s="15"/>
      <c r="B147" s="246"/>
      <c r="C147" s="247"/>
      <c r="D147" s="226" t="s">
        <v>138</v>
      </c>
      <c r="E147" s="248" t="s">
        <v>33</v>
      </c>
      <c r="F147" s="249" t="s">
        <v>150</v>
      </c>
      <c r="G147" s="247"/>
      <c r="H147" s="250">
        <v>93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138</v>
      </c>
      <c r="AU147" s="256" t="s">
        <v>88</v>
      </c>
      <c r="AV147" s="15" t="s">
        <v>134</v>
      </c>
      <c r="AW147" s="15" t="s">
        <v>40</v>
      </c>
      <c r="AX147" s="15" t="s">
        <v>86</v>
      </c>
      <c r="AY147" s="256" t="s">
        <v>127</v>
      </c>
    </row>
    <row r="148" s="2" customFormat="1" ht="16.5" customHeight="1">
      <c r="A148" s="40"/>
      <c r="B148" s="41"/>
      <c r="C148" s="257" t="s">
        <v>261</v>
      </c>
      <c r="D148" s="257" t="s">
        <v>242</v>
      </c>
      <c r="E148" s="258" t="s">
        <v>576</v>
      </c>
      <c r="F148" s="259" t="s">
        <v>577</v>
      </c>
      <c r="G148" s="260" t="s">
        <v>419</v>
      </c>
      <c r="H148" s="261">
        <v>279</v>
      </c>
      <c r="I148" s="262"/>
      <c r="J148" s="263">
        <f>ROUND(I148*H148,2)</f>
        <v>0</v>
      </c>
      <c r="K148" s="259" t="s">
        <v>133</v>
      </c>
      <c r="L148" s="264"/>
      <c r="M148" s="265" t="s">
        <v>33</v>
      </c>
      <c r="N148" s="266" t="s">
        <v>49</v>
      </c>
      <c r="O148" s="86"/>
      <c r="P148" s="215">
        <f>O148*H148</f>
        <v>0</v>
      </c>
      <c r="Q148" s="215">
        <v>0.0058999999999999999</v>
      </c>
      <c r="R148" s="215">
        <f>Q148*H148</f>
        <v>1.6460999999999999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194</v>
      </c>
      <c r="AT148" s="217" t="s">
        <v>242</v>
      </c>
      <c r="AU148" s="217" t="s">
        <v>88</v>
      </c>
      <c r="AY148" s="18" t="s">
        <v>127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86</v>
      </c>
      <c r="BK148" s="218">
        <f>ROUND(I148*H148,2)</f>
        <v>0</v>
      </c>
      <c r="BL148" s="18" t="s">
        <v>134</v>
      </c>
      <c r="BM148" s="217" t="s">
        <v>578</v>
      </c>
    </row>
    <row r="149" s="13" customFormat="1">
      <c r="A149" s="13"/>
      <c r="B149" s="224"/>
      <c r="C149" s="225"/>
      <c r="D149" s="226" t="s">
        <v>138</v>
      </c>
      <c r="E149" s="227" t="s">
        <v>33</v>
      </c>
      <c r="F149" s="228" t="s">
        <v>579</v>
      </c>
      <c r="G149" s="225"/>
      <c r="H149" s="227" t="s">
        <v>33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138</v>
      </c>
      <c r="AU149" s="234" t="s">
        <v>88</v>
      </c>
      <c r="AV149" s="13" t="s">
        <v>86</v>
      </c>
      <c r="AW149" s="13" t="s">
        <v>40</v>
      </c>
      <c r="AX149" s="13" t="s">
        <v>78</v>
      </c>
      <c r="AY149" s="234" t="s">
        <v>127</v>
      </c>
    </row>
    <row r="150" s="14" customFormat="1">
      <c r="A150" s="14"/>
      <c r="B150" s="235"/>
      <c r="C150" s="236"/>
      <c r="D150" s="226" t="s">
        <v>138</v>
      </c>
      <c r="E150" s="237" t="s">
        <v>33</v>
      </c>
      <c r="F150" s="238" t="s">
        <v>580</v>
      </c>
      <c r="G150" s="236"/>
      <c r="H150" s="239">
        <v>279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138</v>
      </c>
      <c r="AU150" s="245" t="s">
        <v>88</v>
      </c>
      <c r="AV150" s="14" t="s">
        <v>88</v>
      </c>
      <c r="AW150" s="14" t="s">
        <v>40</v>
      </c>
      <c r="AX150" s="14" t="s">
        <v>86</v>
      </c>
      <c r="AY150" s="245" t="s">
        <v>127</v>
      </c>
    </row>
    <row r="151" s="2" customFormat="1" ht="16.5" customHeight="1">
      <c r="A151" s="40"/>
      <c r="B151" s="41"/>
      <c r="C151" s="257" t="s">
        <v>266</v>
      </c>
      <c r="D151" s="257" t="s">
        <v>242</v>
      </c>
      <c r="E151" s="258" t="s">
        <v>581</v>
      </c>
      <c r="F151" s="259" t="s">
        <v>582</v>
      </c>
      <c r="G151" s="260" t="s">
        <v>419</v>
      </c>
      <c r="H151" s="261">
        <v>279</v>
      </c>
      <c r="I151" s="262"/>
      <c r="J151" s="263">
        <f>ROUND(I151*H151,2)</f>
        <v>0</v>
      </c>
      <c r="K151" s="259" t="s">
        <v>33</v>
      </c>
      <c r="L151" s="264"/>
      <c r="M151" s="265" t="s">
        <v>33</v>
      </c>
      <c r="N151" s="266" t="s">
        <v>49</v>
      </c>
      <c r="O151" s="86"/>
      <c r="P151" s="215">
        <f>O151*H151</f>
        <v>0</v>
      </c>
      <c r="Q151" s="215">
        <v>0.002</v>
      </c>
      <c r="R151" s="215">
        <f>Q151*H151</f>
        <v>0.55800000000000005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194</v>
      </c>
      <c r="AT151" s="217" t="s">
        <v>242</v>
      </c>
      <c r="AU151" s="217" t="s">
        <v>88</v>
      </c>
      <c r="AY151" s="18" t="s">
        <v>127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86</v>
      </c>
      <c r="BK151" s="218">
        <f>ROUND(I151*H151,2)</f>
        <v>0</v>
      </c>
      <c r="BL151" s="18" t="s">
        <v>134</v>
      </c>
      <c r="BM151" s="217" t="s">
        <v>583</v>
      </c>
    </row>
    <row r="152" s="2" customFormat="1">
      <c r="A152" s="40"/>
      <c r="B152" s="41"/>
      <c r="C152" s="42"/>
      <c r="D152" s="226" t="s">
        <v>271</v>
      </c>
      <c r="E152" s="42"/>
      <c r="F152" s="267" t="s">
        <v>584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271</v>
      </c>
      <c r="AU152" s="18" t="s">
        <v>88</v>
      </c>
    </row>
    <row r="153" s="13" customFormat="1">
      <c r="A153" s="13"/>
      <c r="B153" s="224"/>
      <c r="C153" s="225"/>
      <c r="D153" s="226" t="s">
        <v>138</v>
      </c>
      <c r="E153" s="227" t="s">
        <v>33</v>
      </c>
      <c r="F153" s="228" t="s">
        <v>585</v>
      </c>
      <c r="G153" s="225"/>
      <c r="H153" s="227" t="s">
        <v>33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138</v>
      </c>
      <c r="AU153" s="234" t="s">
        <v>88</v>
      </c>
      <c r="AV153" s="13" t="s">
        <v>86</v>
      </c>
      <c r="AW153" s="13" t="s">
        <v>40</v>
      </c>
      <c r="AX153" s="13" t="s">
        <v>78</v>
      </c>
      <c r="AY153" s="234" t="s">
        <v>127</v>
      </c>
    </row>
    <row r="154" s="14" customFormat="1">
      <c r="A154" s="14"/>
      <c r="B154" s="235"/>
      <c r="C154" s="236"/>
      <c r="D154" s="226" t="s">
        <v>138</v>
      </c>
      <c r="E154" s="237" t="s">
        <v>33</v>
      </c>
      <c r="F154" s="238" t="s">
        <v>580</v>
      </c>
      <c r="G154" s="236"/>
      <c r="H154" s="239">
        <v>279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138</v>
      </c>
      <c r="AU154" s="245" t="s">
        <v>88</v>
      </c>
      <c r="AV154" s="14" t="s">
        <v>88</v>
      </c>
      <c r="AW154" s="14" t="s">
        <v>40</v>
      </c>
      <c r="AX154" s="14" t="s">
        <v>86</v>
      </c>
      <c r="AY154" s="245" t="s">
        <v>127</v>
      </c>
    </row>
    <row r="155" s="2" customFormat="1" ht="24.15" customHeight="1">
      <c r="A155" s="40"/>
      <c r="B155" s="41"/>
      <c r="C155" s="206" t="s">
        <v>273</v>
      </c>
      <c r="D155" s="206" t="s">
        <v>129</v>
      </c>
      <c r="E155" s="207" t="s">
        <v>586</v>
      </c>
      <c r="F155" s="208" t="s">
        <v>587</v>
      </c>
      <c r="G155" s="209" t="s">
        <v>132</v>
      </c>
      <c r="H155" s="210">
        <v>2834</v>
      </c>
      <c r="I155" s="211"/>
      <c r="J155" s="212">
        <f>ROUND(I155*H155,2)</f>
        <v>0</v>
      </c>
      <c r="K155" s="208" t="s">
        <v>588</v>
      </c>
      <c r="L155" s="46"/>
      <c r="M155" s="213" t="s">
        <v>33</v>
      </c>
      <c r="N155" s="214" t="s">
        <v>49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134</v>
      </c>
      <c r="AT155" s="217" t="s">
        <v>129</v>
      </c>
      <c r="AU155" s="217" t="s">
        <v>88</v>
      </c>
      <c r="AY155" s="18" t="s">
        <v>127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86</v>
      </c>
      <c r="BK155" s="218">
        <f>ROUND(I155*H155,2)</f>
        <v>0</v>
      </c>
      <c r="BL155" s="18" t="s">
        <v>134</v>
      </c>
      <c r="BM155" s="217" t="s">
        <v>589</v>
      </c>
    </row>
    <row r="156" s="13" customFormat="1">
      <c r="A156" s="13"/>
      <c r="B156" s="224"/>
      <c r="C156" s="225"/>
      <c r="D156" s="226" t="s">
        <v>138</v>
      </c>
      <c r="E156" s="227" t="s">
        <v>33</v>
      </c>
      <c r="F156" s="228" t="s">
        <v>590</v>
      </c>
      <c r="G156" s="225"/>
      <c r="H156" s="227" t="s">
        <v>33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138</v>
      </c>
      <c r="AU156" s="234" t="s">
        <v>88</v>
      </c>
      <c r="AV156" s="13" t="s">
        <v>86</v>
      </c>
      <c r="AW156" s="13" t="s">
        <v>40</v>
      </c>
      <c r="AX156" s="13" t="s">
        <v>78</v>
      </c>
      <c r="AY156" s="234" t="s">
        <v>127</v>
      </c>
    </row>
    <row r="157" s="14" customFormat="1">
      <c r="A157" s="14"/>
      <c r="B157" s="235"/>
      <c r="C157" s="236"/>
      <c r="D157" s="226" t="s">
        <v>138</v>
      </c>
      <c r="E157" s="237" t="s">
        <v>33</v>
      </c>
      <c r="F157" s="238" t="s">
        <v>591</v>
      </c>
      <c r="G157" s="236"/>
      <c r="H157" s="239">
        <v>2834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138</v>
      </c>
      <c r="AU157" s="245" t="s">
        <v>88</v>
      </c>
      <c r="AV157" s="14" t="s">
        <v>88</v>
      </c>
      <c r="AW157" s="14" t="s">
        <v>40</v>
      </c>
      <c r="AX157" s="14" t="s">
        <v>86</v>
      </c>
      <c r="AY157" s="245" t="s">
        <v>127</v>
      </c>
    </row>
    <row r="158" s="2" customFormat="1" ht="16.5" customHeight="1">
      <c r="A158" s="40"/>
      <c r="B158" s="41"/>
      <c r="C158" s="257" t="s">
        <v>278</v>
      </c>
      <c r="D158" s="257" t="s">
        <v>242</v>
      </c>
      <c r="E158" s="258" t="s">
        <v>592</v>
      </c>
      <c r="F158" s="259" t="s">
        <v>593</v>
      </c>
      <c r="G158" s="260" t="s">
        <v>534</v>
      </c>
      <c r="H158" s="261">
        <v>1.7</v>
      </c>
      <c r="I158" s="262"/>
      <c r="J158" s="263">
        <f>ROUND(I158*H158,2)</f>
        <v>0</v>
      </c>
      <c r="K158" s="259" t="s">
        <v>133</v>
      </c>
      <c r="L158" s="264"/>
      <c r="M158" s="265" t="s">
        <v>33</v>
      </c>
      <c r="N158" s="266" t="s">
        <v>49</v>
      </c>
      <c r="O158" s="86"/>
      <c r="P158" s="215">
        <f>O158*H158</f>
        <v>0</v>
      </c>
      <c r="Q158" s="215">
        <v>0.001</v>
      </c>
      <c r="R158" s="215">
        <f>Q158*H158</f>
        <v>0.0016999999999999999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194</v>
      </c>
      <c r="AT158" s="217" t="s">
        <v>242</v>
      </c>
      <c r="AU158" s="217" t="s">
        <v>88</v>
      </c>
      <c r="AY158" s="18" t="s">
        <v>127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86</v>
      </c>
      <c r="BK158" s="218">
        <f>ROUND(I158*H158,2)</f>
        <v>0</v>
      </c>
      <c r="BL158" s="18" t="s">
        <v>134</v>
      </c>
      <c r="BM158" s="217" t="s">
        <v>594</v>
      </c>
    </row>
    <row r="159" s="13" customFormat="1">
      <c r="A159" s="13"/>
      <c r="B159" s="224"/>
      <c r="C159" s="225"/>
      <c r="D159" s="226" t="s">
        <v>138</v>
      </c>
      <c r="E159" s="227" t="s">
        <v>33</v>
      </c>
      <c r="F159" s="228" t="s">
        <v>595</v>
      </c>
      <c r="G159" s="225"/>
      <c r="H159" s="227" t="s">
        <v>33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138</v>
      </c>
      <c r="AU159" s="234" t="s">
        <v>88</v>
      </c>
      <c r="AV159" s="13" t="s">
        <v>86</v>
      </c>
      <c r="AW159" s="13" t="s">
        <v>40</v>
      </c>
      <c r="AX159" s="13" t="s">
        <v>78</v>
      </c>
      <c r="AY159" s="234" t="s">
        <v>127</v>
      </c>
    </row>
    <row r="160" s="13" customFormat="1">
      <c r="A160" s="13"/>
      <c r="B160" s="224"/>
      <c r="C160" s="225"/>
      <c r="D160" s="226" t="s">
        <v>138</v>
      </c>
      <c r="E160" s="227" t="s">
        <v>33</v>
      </c>
      <c r="F160" s="228" t="s">
        <v>596</v>
      </c>
      <c r="G160" s="225"/>
      <c r="H160" s="227" t="s">
        <v>33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138</v>
      </c>
      <c r="AU160" s="234" t="s">
        <v>88</v>
      </c>
      <c r="AV160" s="13" t="s">
        <v>86</v>
      </c>
      <c r="AW160" s="13" t="s">
        <v>40</v>
      </c>
      <c r="AX160" s="13" t="s">
        <v>78</v>
      </c>
      <c r="AY160" s="234" t="s">
        <v>127</v>
      </c>
    </row>
    <row r="161" s="14" customFormat="1">
      <c r="A161" s="14"/>
      <c r="B161" s="235"/>
      <c r="C161" s="236"/>
      <c r="D161" s="226" t="s">
        <v>138</v>
      </c>
      <c r="E161" s="237" t="s">
        <v>33</v>
      </c>
      <c r="F161" s="238" t="s">
        <v>597</v>
      </c>
      <c r="G161" s="236"/>
      <c r="H161" s="239">
        <v>0.84999999999999998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138</v>
      </c>
      <c r="AU161" s="245" t="s">
        <v>88</v>
      </c>
      <c r="AV161" s="14" t="s">
        <v>88</v>
      </c>
      <c r="AW161" s="14" t="s">
        <v>40</v>
      </c>
      <c r="AX161" s="14" t="s">
        <v>86</v>
      </c>
      <c r="AY161" s="245" t="s">
        <v>127</v>
      </c>
    </row>
    <row r="162" s="14" customFormat="1">
      <c r="A162" s="14"/>
      <c r="B162" s="235"/>
      <c r="C162" s="236"/>
      <c r="D162" s="226" t="s">
        <v>138</v>
      </c>
      <c r="E162" s="236"/>
      <c r="F162" s="238" t="s">
        <v>598</v>
      </c>
      <c r="G162" s="236"/>
      <c r="H162" s="239">
        <v>1.7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138</v>
      </c>
      <c r="AU162" s="245" t="s">
        <v>88</v>
      </c>
      <c r="AV162" s="14" t="s">
        <v>88</v>
      </c>
      <c r="AW162" s="14" t="s">
        <v>4</v>
      </c>
      <c r="AX162" s="14" t="s">
        <v>86</v>
      </c>
      <c r="AY162" s="245" t="s">
        <v>127</v>
      </c>
    </row>
    <row r="163" s="2" customFormat="1" ht="16.5" customHeight="1">
      <c r="A163" s="40"/>
      <c r="B163" s="41"/>
      <c r="C163" s="206" t="s">
        <v>7</v>
      </c>
      <c r="D163" s="206" t="s">
        <v>129</v>
      </c>
      <c r="E163" s="207" t="s">
        <v>252</v>
      </c>
      <c r="F163" s="208" t="s">
        <v>253</v>
      </c>
      <c r="G163" s="209" t="s">
        <v>132</v>
      </c>
      <c r="H163" s="210">
        <v>1417</v>
      </c>
      <c r="I163" s="211"/>
      <c r="J163" s="212">
        <f>ROUND(I163*H163,2)</f>
        <v>0</v>
      </c>
      <c r="K163" s="208" t="s">
        <v>133</v>
      </c>
      <c r="L163" s="46"/>
      <c r="M163" s="213" t="s">
        <v>33</v>
      </c>
      <c r="N163" s="214" t="s">
        <v>49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134</v>
      </c>
      <c r="AT163" s="217" t="s">
        <v>129</v>
      </c>
      <c r="AU163" s="217" t="s">
        <v>88</v>
      </c>
      <c r="AY163" s="18" t="s">
        <v>127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86</v>
      </c>
      <c r="BK163" s="218">
        <f>ROUND(I163*H163,2)</f>
        <v>0</v>
      </c>
      <c r="BL163" s="18" t="s">
        <v>134</v>
      </c>
      <c r="BM163" s="217" t="s">
        <v>599</v>
      </c>
    </row>
    <row r="164" s="2" customFormat="1">
      <c r="A164" s="40"/>
      <c r="B164" s="41"/>
      <c r="C164" s="42"/>
      <c r="D164" s="219" t="s">
        <v>136</v>
      </c>
      <c r="E164" s="42"/>
      <c r="F164" s="220" t="s">
        <v>255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136</v>
      </c>
      <c r="AU164" s="18" t="s">
        <v>88</v>
      </c>
    </row>
    <row r="165" s="13" customFormat="1">
      <c r="A165" s="13"/>
      <c r="B165" s="224"/>
      <c r="C165" s="225"/>
      <c r="D165" s="226" t="s">
        <v>138</v>
      </c>
      <c r="E165" s="227" t="s">
        <v>33</v>
      </c>
      <c r="F165" s="228" t="s">
        <v>600</v>
      </c>
      <c r="G165" s="225"/>
      <c r="H165" s="227" t="s">
        <v>33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138</v>
      </c>
      <c r="AU165" s="234" t="s">
        <v>88</v>
      </c>
      <c r="AV165" s="13" t="s">
        <v>86</v>
      </c>
      <c r="AW165" s="13" t="s">
        <v>40</v>
      </c>
      <c r="AX165" s="13" t="s">
        <v>78</v>
      </c>
      <c r="AY165" s="234" t="s">
        <v>127</v>
      </c>
    </row>
    <row r="166" s="14" customFormat="1">
      <c r="A166" s="14"/>
      <c r="B166" s="235"/>
      <c r="C166" s="236"/>
      <c r="D166" s="226" t="s">
        <v>138</v>
      </c>
      <c r="E166" s="237" t="s">
        <v>33</v>
      </c>
      <c r="F166" s="238" t="s">
        <v>601</v>
      </c>
      <c r="G166" s="236"/>
      <c r="H166" s="239">
        <v>1417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138</v>
      </c>
      <c r="AU166" s="245" t="s">
        <v>88</v>
      </c>
      <c r="AV166" s="14" t="s">
        <v>88</v>
      </c>
      <c r="AW166" s="14" t="s">
        <v>40</v>
      </c>
      <c r="AX166" s="14" t="s">
        <v>86</v>
      </c>
      <c r="AY166" s="245" t="s">
        <v>127</v>
      </c>
    </row>
    <row r="167" s="2" customFormat="1" ht="16.5" customHeight="1">
      <c r="A167" s="40"/>
      <c r="B167" s="41"/>
      <c r="C167" s="206" t="s">
        <v>294</v>
      </c>
      <c r="D167" s="206" t="s">
        <v>129</v>
      </c>
      <c r="E167" s="207" t="s">
        <v>267</v>
      </c>
      <c r="F167" s="208" t="s">
        <v>268</v>
      </c>
      <c r="G167" s="209" t="s">
        <v>132</v>
      </c>
      <c r="H167" s="210">
        <v>1417</v>
      </c>
      <c r="I167" s="211"/>
      <c r="J167" s="212">
        <f>ROUND(I167*H167,2)</f>
        <v>0</v>
      </c>
      <c r="K167" s="208" t="s">
        <v>133</v>
      </c>
      <c r="L167" s="46"/>
      <c r="M167" s="213" t="s">
        <v>33</v>
      </c>
      <c r="N167" s="214" t="s">
        <v>49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134</v>
      </c>
      <c r="AT167" s="217" t="s">
        <v>129</v>
      </c>
      <c r="AU167" s="217" t="s">
        <v>88</v>
      </c>
      <c r="AY167" s="18" t="s">
        <v>127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86</v>
      </c>
      <c r="BK167" s="218">
        <f>ROUND(I167*H167,2)</f>
        <v>0</v>
      </c>
      <c r="BL167" s="18" t="s">
        <v>134</v>
      </c>
      <c r="BM167" s="217" t="s">
        <v>602</v>
      </c>
    </row>
    <row r="168" s="2" customFormat="1">
      <c r="A168" s="40"/>
      <c r="B168" s="41"/>
      <c r="C168" s="42"/>
      <c r="D168" s="219" t="s">
        <v>136</v>
      </c>
      <c r="E168" s="42"/>
      <c r="F168" s="220" t="s">
        <v>270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136</v>
      </c>
      <c r="AU168" s="18" t="s">
        <v>88</v>
      </c>
    </row>
    <row r="169" s="2" customFormat="1">
      <c r="A169" s="40"/>
      <c r="B169" s="41"/>
      <c r="C169" s="42"/>
      <c r="D169" s="226" t="s">
        <v>271</v>
      </c>
      <c r="E169" s="42"/>
      <c r="F169" s="267" t="s">
        <v>272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271</v>
      </c>
      <c r="AU169" s="18" t="s">
        <v>88</v>
      </c>
    </row>
    <row r="170" s="13" customFormat="1">
      <c r="A170" s="13"/>
      <c r="B170" s="224"/>
      <c r="C170" s="225"/>
      <c r="D170" s="226" t="s">
        <v>138</v>
      </c>
      <c r="E170" s="227" t="s">
        <v>33</v>
      </c>
      <c r="F170" s="228" t="s">
        <v>603</v>
      </c>
      <c r="G170" s="225"/>
      <c r="H170" s="227" t="s">
        <v>33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138</v>
      </c>
      <c r="AU170" s="234" t="s">
        <v>88</v>
      </c>
      <c r="AV170" s="13" t="s">
        <v>86</v>
      </c>
      <c r="AW170" s="13" t="s">
        <v>40</v>
      </c>
      <c r="AX170" s="13" t="s">
        <v>78</v>
      </c>
      <c r="AY170" s="234" t="s">
        <v>127</v>
      </c>
    </row>
    <row r="171" s="14" customFormat="1">
      <c r="A171" s="14"/>
      <c r="B171" s="235"/>
      <c r="C171" s="236"/>
      <c r="D171" s="226" t="s">
        <v>138</v>
      </c>
      <c r="E171" s="237" t="s">
        <v>33</v>
      </c>
      <c r="F171" s="238" t="s">
        <v>601</v>
      </c>
      <c r="G171" s="236"/>
      <c r="H171" s="239">
        <v>1417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138</v>
      </c>
      <c r="AU171" s="245" t="s">
        <v>88</v>
      </c>
      <c r="AV171" s="14" t="s">
        <v>88</v>
      </c>
      <c r="AW171" s="14" t="s">
        <v>40</v>
      </c>
      <c r="AX171" s="14" t="s">
        <v>86</v>
      </c>
      <c r="AY171" s="245" t="s">
        <v>127</v>
      </c>
    </row>
    <row r="172" s="2" customFormat="1" ht="16.5" customHeight="1">
      <c r="A172" s="40"/>
      <c r="B172" s="41"/>
      <c r="C172" s="206" t="s">
        <v>303</v>
      </c>
      <c r="D172" s="206" t="s">
        <v>129</v>
      </c>
      <c r="E172" s="207" t="s">
        <v>604</v>
      </c>
      <c r="F172" s="208" t="s">
        <v>605</v>
      </c>
      <c r="G172" s="209" t="s">
        <v>132</v>
      </c>
      <c r="H172" s="210">
        <v>1417</v>
      </c>
      <c r="I172" s="211"/>
      <c r="J172" s="212">
        <f>ROUND(I172*H172,2)</f>
        <v>0</v>
      </c>
      <c r="K172" s="208" t="s">
        <v>133</v>
      </c>
      <c r="L172" s="46"/>
      <c r="M172" s="213" t="s">
        <v>33</v>
      </c>
      <c r="N172" s="214" t="s">
        <v>49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134</v>
      </c>
      <c r="AT172" s="217" t="s">
        <v>129</v>
      </c>
      <c r="AU172" s="217" t="s">
        <v>88</v>
      </c>
      <c r="AY172" s="18" t="s">
        <v>127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86</v>
      </c>
      <c r="BK172" s="218">
        <f>ROUND(I172*H172,2)</f>
        <v>0</v>
      </c>
      <c r="BL172" s="18" t="s">
        <v>134</v>
      </c>
      <c r="BM172" s="217" t="s">
        <v>606</v>
      </c>
    </row>
    <row r="173" s="2" customFormat="1">
      <c r="A173" s="40"/>
      <c r="B173" s="41"/>
      <c r="C173" s="42"/>
      <c r="D173" s="219" t="s">
        <v>136</v>
      </c>
      <c r="E173" s="42"/>
      <c r="F173" s="220" t="s">
        <v>607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136</v>
      </c>
      <c r="AU173" s="18" t="s">
        <v>88</v>
      </c>
    </row>
    <row r="174" s="13" customFormat="1">
      <c r="A174" s="13"/>
      <c r="B174" s="224"/>
      <c r="C174" s="225"/>
      <c r="D174" s="226" t="s">
        <v>138</v>
      </c>
      <c r="E174" s="227" t="s">
        <v>33</v>
      </c>
      <c r="F174" s="228" t="s">
        <v>608</v>
      </c>
      <c r="G174" s="225"/>
      <c r="H174" s="227" t="s">
        <v>33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138</v>
      </c>
      <c r="AU174" s="234" t="s">
        <v>88</v>
      </c>
      <c r="AV174" s="13" t="s">
        <v>86</v>
      </c>
      <c r="AW174" s="13" t="s">
        <v>40</v>
      </c>
      <c r="AX174" s="13" t="s">
        <v>78</v>
      </c>
      <c r="AY174" s="234" t="s">
        <v>127</v>
      </c>
    </row>
    <row r="175" s="14" customFormat="1">
      <c r="A175" s="14"/>
      <c r="B175" s="235"/>
      <c r="C175" s="236"/>
      <c r="D175" s="226" t="s">
        <v>138</v>
      </c>
      <c r="E175" s="237" t="s">
        <v>33</v>
      </c>
      <c r="F175" s="238" t="s">
        <v>601</v>
      </c>
      <c r="G175" s="236"/>
      <c r="H175" s="239">
        <v>1417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138</v>
      </c>
      <c r="AU175" s="245" t="s">
        <v>88</v>
      </c>
      <c r="AV175" s="14" t="s">
        <v>88</v>
      </c>
      <c r="AW175" s="14" t="s">
        <v>40</v>
      </c>
      <c r="AX175" s="14" t="s">
        <v>86</v>
      </c>
      <c r="AY175" s="245" t="s">
        <v>127</v>
      </c>
    </row>
    <row r="176" s="2" customFormat="1" ht="16.5" customHeight="1">
      <c r="A176" s="40"/>
      <c r="B176" s="41"/>
      <c r="C176" s="257" t="s">
        <v>310</v>
      </c>
      <c r="D176" s="257" t="s">
        <v>242</v>
      </c>
      <c r="E176" s="258" t="s">
        <v>609</v>
      </c>
      <c r="F176" s="259" t="s">
        <v>610</v>
      </c>
      <c r="G176" s="260" t="s">
        <v>281</v>
      </c>
      <c r="H176" s="261">
        <v>11.808</v>
      </c>
      <c r="I176" s="262"/>
      <c r="J176" s="263">
        <f>ROUND(I176*H176,2)</f>
        <v>0</v>
      </c>
      <c r="K176" s="259" t="s">
        <v>133</v>
      </c>
      <c r="L176" s="264"/>
      <c r="M176" s="265" t="s">
        <v>33</v>
      </c>
      <c r="N176" s="266" t="s">
        <v>49</v>
      </c>
      <c r="O176" s="86"/>
      <c r="P176" s="215">
        <f>O176*H176</f>
        <v>0</v>
      </c>
      <c r="Q176" s="215">
        <v>0.001</v>
      </c>
      <c r="R176" s="215">
        <f>Q176*H176</f>
        <v>0.011808000000000001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194</v>
      </c>
      <c r="AT176" s="217" t="s">
        <v>242</v>
      </c>
      <c r="AU176" s="217" t="s">
        <v>88</v>
      </c>
      <c r="AY176" s="18" t="s">
        <v>127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86</v>
      </c>
      <c r="BK176" s="218">
        <f>ROUND(I176*H176,2)</f>
        <v>0</v>
      </c>
      <c r="BL176" s="18" t="s">
        <v>134</v>
      </c>
      <c r="BM176" s="217" t="s">
        <v>611</v>
      </c>
    </row>
    <row r="177" s="13" customFormat="1">
      <c r="A177" s="13"/>
      <c r="B177" s="224"/>
      <c r="C177" s="225"/>
      <c r="D177" s="226" t="s">
        <v>138</v>
      </c>
      <c r="E177" s="227" t="s">
        <v>33</v>
      </c>
      <c r="F177" s="228" t="s">
        <v>612</v>
      </c>
      <c r="G177" s="225"/>
      <c r="H177" s="227" t="s">
        <v>33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138</v>
      </c>
      <c r="AU177" s="234" t="s">
        <v>88</v>
      </c>
      <c r="AV177" s="13" t="s">
        <v>86</v>
      </c>
      <c r="AW177" s="13" t="s">
        <v>40</v>
      </c>
      <c r="AX177" s="13" t="s">
        <v>78</v>
      </c>
      <c r="AY177" s="234" t="s">
        <v>127</v>
      </c>
    </row>
    <row r="178" s="14" customFormat="1">
      <c r="A178" s="14"/>
      <c r="B178" s="235"/>
      <c r="C178" s="236"/>
      <c r="D178" s="226" t="s">
        <v>138</v>
      </c>
      <c r="E178" s="237" t="s">
        <v>33</v>
      </c>
      <c r="F178" s="238" t="s">
        <v>613</v>
      </c>
      <c r="G178" s="236"/>
      <c r="H178" s="239">
        <v>11.808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138</v>
      </c>
      <c r="AU178" s="245" t="s">
        <v>88</v>
      </c>
      <c r="AV178" s="14" t="s">
        <v>88</v>
      </c>
      <c r="AW178" s="14" t="s">
        <v>40</v>
      </c>
      <c r="AX178" s="14" t="s">
        <v>86</v>
      </c>
      <c r="AY178" s="245" t="s">
        <v>127</v>
      </c>
    </row>
    <row r="179" s="2" customFormat="1" ht="24.15" customHeight="1">
      <c r="A179" s="40"/>
      <c r="B179" s="41"/>
      <c r="C179" s="206" t="s">
        <v>319</v>
      </c>
      <c r="D179" s="206" t="s">
        <v>129</v>
      </c>
      <c r="E179" s="207" t="s">
        <v>614</v>
      </c>
      <c r="F179" s="208" t="s">
        <v>615</v>
      </c>
      <c r="G179" s="209" t="s">
        <v>419</v>
      </c>
      <c r="H179" s="210">
        <v>80</v>
      </c>
      <c r="I179" s="211"/>
      <c r="J179" s="212">
        <f>ROUND(I179*H179,2)</f>
        <v>0</v>
      </c>
      <c r="K179" s="208" t="s">
        <v>133</v>
      </c>
      <c r="L179" s="46"/>
      <c r="M179" s="213" t="s">
        <v>33</v>
      </c>
      <c r="N179" s="214" t="s">
        <v>49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134</v>
      </c>
      <c r="AT179" s="217" t="s">
        <v>129</v>
      </c>
      <c r="AU179" s="217" t="s">
        <v>88</v>
      </c>
      <c r="AY179" s="18" t="s">
        <v>127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86</v>
      </c>
      <c r="BK179" s="218">
        <f>ROUND(I179*H179,2)</f>
        <v>0</v>
      </c>
      <c r="BL179" s="18" t="s">
        <v>134</v>
      </c>
      <c r="BM179" s="217" t="s">
        <v>616</v>
      </c>
    </row>
    <row r="180" s="2" customFormat="1">
      <c r="A180" s="40"/>
      <c r="B180" s="41"/>
      <c r="C180" s="42"/>
      <c r="D180" s="219" t="s">
        <v>136</v>
      </c>
      <c r="E180" s="42"/>
      <c r="F180" s="220" t="s">
        <v>617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136</v>
      </c>
      <c r="AU180" s="18" t="s">
        <v>88</v>
      </c>
    </row>
    <row r="181" s="13" customFormat="1">
      <c r="A181" s="13"/>
      <c r="B181" s="224"/>
      <c r="C181" s="225"/>
      <c r="D181" s="226" t="s">
        <v>138</v>
      </c>
      <c r="E181" s="227" t="s">
        <v>33</v>
      </c>
      <c r="F181" s="228" t="s">
        <v>618</v>
      </c>
      <c r="G181" s="225"/>
      <c r="H181" s="227" t="s">
        <v>33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138</v>
      </c>
      <c r="AU181" s="234" t="s">
        <v>88</v>
      </c>
      <c r="AV181" s="13" t="s">
        <v>86</v>
      </c>
      <c r="AW181" s="13" t="s">
        <v>40</v>
      </c>
      <c r="AX181" s="13" t="s">
        <v>78</v>
      </c>
      <c r="AY181" s="234" t="s">
        <v>127</v>
      </c>
    </row>
    <row r="182" s="14" customFormat="1">
      <c r="A182" s="14"/>
      <c r="B182" s="235"/>
      <c r="C182" s="236"/>
      <c r="D182" s="226" t="s">
        <v>138</v>
      </c>
      <c r="E182" s="237" t="s">
        <v>33</v>
      </c>
      <c r="F182" s="238" t="s">
        <v>619</v>
      </c>
      <c r="G182" s="236"/>
      <c r="H182" s="239">
        <v>80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138</v>
      </c>
      <c r="AU182" s="245" t="s">
        <v>88</v>
      </c>
      <c r="AV182" s="14" t="s">
        <v>88</v>
      </c>
      <c r="AW182" s="14" t="s">
        <v>40</v>
      </c>
      <c r="AX182" s="14" t="s">
        <v>86</v>
      </c>
      <c r="AY182" s="245" t="s">
        <v>127</v>
      </c>
    </row>
    <row r="183" s="2" customFormat="1" ht="24.15" customHeight="1">
      <c r="A183" s="40"/>
      <c r="B183" s="41"/>
      <c r="C183" s="206" t="s">
        <v>325</v>
      </c>
      <c r="D183" s="206" t="s">
        <v>129</v>
      </c>
      <c r="E183" s="207" t="s">
        <v>620</v>
      </c>
      <c r="F183" s="208" t="s">
        <v>621</v>
      </c>
      <c r="G183" s="209" t="s">
        <v>419</v>
      </c>
      <c r="H183" s="210">
        <v>80</v>
      </c>
      <c r="I183" s="211"/>
      <c r="J183" s="212">
        <f>ROUND(I183*H183,2)</f>
        <v>0</v>
      </c>
      <c r="K183" s="208" t="s">
        <v>133</v>
      </c>
      <c r="L183" s="46"/>
      <c r="M183" s="213" t="s">
        <v>33</v>
      </c>
      <c r="N183" s="214" t="s">
        <v>49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134</v>
      </c>
      <c r="AT183" s="217" t="s">
        <v>129</v>
      </c>
      <c r="AU183" s="217" t="s">
        <v>88</v>
      </c>
      <c r="AY183" s="18" t="s">
        <v>127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86</v>
      </c>
      <c r="BK183" s="218">
        <f>ROUND(I183*H183,2)</f>
        <v>0</v>
      </c>
      <c r="BL183" s="18" t="s">
        <v>134</v>
      </c>
      <c r="BM183" s="217" t="s">
        <v>622</v>
      </c>
    </row>
    <row r="184" s="2" customFormat="1">
      <c r="A184" s="40"/>
      <c r="B184" s="41"/>
      <c r="C184" s="42"/>
      <c r="D184" s="219" t="s">
        <v>136</v>
      </c>
      <c r="E184" s="42"/>
      <c r="F184" s="220" t="s">
        <v>623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136</v>
      </c>
      <c r="AU184" s="18" t="s">
        <v>88</v>
      </c>
    </row>
    <row r="185" s="13" customFormat="1">
      <c r="A185" s="13"/>
      <c r="B185" s="224"/>
      <c r="C185" s="225"/>
      <c r="D185" s="226" t="s">
        <v>138</v>
      </c>
      <c r="E185" s="227" t="s">
        <v>33</v>
      </c>
      <c r="F185" s="228" t="s">
        <v>618</v>
      </c>
      <c r="G185" s="225"/>
      <c r="H185" s="227" t="s">
        <v>33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138</v>
      </c>
      <c r="AU185" s="234" t="s">
        <v>88</v>
      </c>
      <c r="AV185" s="13" t="s">
        <v>86</v>
      </c>
      <c r="AW185" s="13" t="s">
        <v>40</v>
      </c>
      <c r="AX185" s="13" t="s">
        <v>78</v>
      </c>
      <c r="AY185" s="234" t="s">
        <v>127</v>
      </c>
    </row>
    <row r="186" s="14" customFormat="1">
      <c r="A186" s="14"/>
      <c r="B186" s="235"/>
      <c r="C186" s="236"/>
      <c r="D186" s="226" t="s">
        <v>138</v>
      </c>
      <c r="E186" s="237" t="s">
        <v>33</v>
      </c>
      <c r="F186" s="238" t="s">
        <v>619</v>
      </c>
      <c r="G186" s="236"/>
      <c r="H186" s="239">
        <v>80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138</v>
      </c>
      <c r="AU186" s="245" t="s">
        <v>88</v>
      </c>
      <c r="AV186" s="14" t="s">
        <v>88</v>
      </c>
      <c r="AW186" s="14" t="s">
        <v>40</v>
      </c>
      <c r="AX186" s="14" t="s">
        <v>86</v>
      </c>
      <c r="AY186" s="245" t="s">
        <v>127</v>
      </c>
    </row>
    <row r="187" s="2" customFormat="1" ht="16.5" customHeight="1">
      <c r="A187" s="40"/>
      <c r="B187" s="41"/>
      <c r="C187" s="257" t="s">
        <v>335</v>
      </c>
      <c r="D187" s="257" t="s">
        <v>242</v>
      </c>
      <c r="E187" s="258" t="s">
        <v>624</v>
      </c>
      <c r="F187" s="259" t="s">
        <v>625</v>
      </c>
      <c r="G187" s="260" t="s">
        <v>419</v>
      </c>
      <c r="H187" s="261">
        <v>30</v>
      </c>
      <c r="I187" s="262"/>
      <c r="J187" s="263">
        <f>ROUND(I187*H187,2)</f>
        <v>0</v>
      </c>
      <c r="K187" s="259" t="s">
        <v>33</v>
      </c>
      <c r="L187" s="264"/>
      <c r="M187" s="265" t="s">
        <v>33</v>
      </c>
      <c r="N187" s="266" t="s">
        <v>49</v>
      </c>
      <c r="O187" s="86"/>
      <c r="P187" s="215">
        <f>O187*H187</f>
        <v>0</v>
      </c>
      <c r="Q187" s="215">
        <v>0.0035999999999999999</v>
      </c>
      <c r="R187" s="215">
        <f>Q187*H187</f>
        <v>0.108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194</v>
      </c>
      <c r="AT187" s="217" t="s">
        <v>242</v>
      </c>
      <c r="AU187" s="217" t="s">
        <v>88</v>
      </c>
      <c r="AY187" s="18" t="s">
        <v>127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86</v>
      </c>
      <c r="BK187" s="218">
        <f>ROUND(I187*H187,2)</f>
        <v>0</v>
      </c>
      <c r="BL187" s="18" t="s">
        <v>134</v>
      </c>
      <c r="BM187" s="217" t="s">
        <v>626</v>
      </c>
    </row>
    <row r="188" s="13" customFormat="1">
      <c r="A188" s="13"/>
      <c r="B188" s="224"/>
      <c r="C188" s="225"/>
      <c r="D188" s="226" t="s">
        <v>138</v>
      </c>
      <c r="E188" s="227" t="s">
        <v>33</v>
      </c>
      <c r="F188" s="228" t="s">
        <v>627</v>
      </c>
      <c r="G188" s="225"/>
      <c r="H188" s="227" t="s">
        <v>33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138</v>
      </c>
      <c r="AU188" s="234" t="s">
        <v>88</v>
      </c>
      <c r="AV188" s="13" t="s">
        <v>86</v>
      </c>
      <c r="AW188" s="13" t="s">
        <v>40</v>
      </c>
      <c r="AX188" s="13" t="s">
        <v>78</v>
      </c>
      <c r="AY188" s="234" t="s">
        <v>127</v>
      </c>
    </row>
    <row r="189" s="14" customFormat="1">
      <c r="A189" s="14"/>
      <c r="B189" s="235"/>
      <c r="C189" s="236"/>
      <c r="D189" s="226" t="s">
        <v>138</v>
      </c>
      <c r="E189" s="237" t="s">
        <v>33</v>
      </c>
      <c r="F189" s="238" t="s">
        <v>359</v>
      </c>
      <c r="G189" s="236"/>
      <c r="H189" s="239">
        <v>30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138</v>
      </c>
      <c r="AU189" s="245" t="s">
        <v>88</v>
      </c>
      <c r="AV189" s="14" t="s">
        <v>88</v>
      </c>
      <c r="AW189" s="14" t="s">
        <v>40</v>
      </c>
      <c r="AX189" s="14" t="s">
        <v>86</v>
      </c>
      <c r="AY189" s="245" t="s">
        <v>127</v>
      </c>
    </row>
    <row r="190" s="2" customFormat="1" ht="16.5" customHeight="1">
      <c r="A190" s="40"/>
      <c r="B190" s="41"/>
      <c r="C190" s="257" t="s">
        <v>347</v>
      </c>
      <c r="D190" s="257" t="s">
        <v>242</v>
      </c>
      <c r="E190" s="258" t="s">
        <v>628</v>
      </c>
      <c r="F190" s="259" t="s">
        <v>629</v>
      </c>
      <c r="G190" s="260" t="s">
        <v>419</v>
      </c>
      <c r="H190" s="261">
        <v>50</v>
      </c>
      <c r="I190" s="262"/>
      <c r="J190" s="263">
        <f>ROUND(I190*H190,2)</f>
        <v>0</v>
      </c>
      <c r="K190" s="259" t="s">
        <v>33</v>
      </c>
      <c r="L190" s="264"/>
      <c r="M190" s="265" t="s">
        <v>33</v>
      </c>
      <c r="N190" s="266" t="s">
        <v>49</v>
      </c>
      <c r="O190" s="86"/>
      <c r="P190" s="215">
        <f>O190*H190</f>
        <v>0</v>
      </c>
      <c r="Q190" s="215">
        <v>0.001</v>
      </c>
      <c r="R190" s="215">
        <f>Q190*H190</f>
        <v>0.050000000000000003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194</v>
      </c>
      <c r="AT190" s="217" t="s">
        <v>242</v>
      </c>
      <c r="AU190" s="217" t="s">
        <v>88</v>
      </c>
      <c r="AY190" s="18" t="s">
        <v>127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86</v>
      </c>
      <c r="BK190" s="218">
        <f>ROUND(I190*H190,2)</f>
        <v>0</v>
      </c>
      <c r="BL190" s="18" t="s">
        <v>134</v>
      </c>
      <c r="BM190" s="217" t="s">
        <v>630</v>
      </c>
    </row>
    <row r="191" s="13" customFormat="1">
      <c r="A191" s="13"/>
      <c r="B191" s="224"/>
      <c r="C191" s="225"/>
      <c r="D191" s="226" t="s">
        <v>138</v>
      </c>
      <c r="E191" s="227" t="s">
        <v>33</v>
      </c>
      <c r="F191" s="228" t="s">
        <v>627</v>
      </c>
      <c r="G191" s="225"/>
      <c r="H191" s="227" t="s">
        <v>33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138</v>
      </c>
      <c r="AU191" s="234" t="s">
        <v>88</v>
      </c>
      <c r="AV191" s="13" t="s">
        <v>86</v>
      </c>
      <c r="AW191" s="13" t="s">
        <v>40</v>
      </c>
      <c r="AX191" s="13" t="s">
        <v>78</v>
      </c>
      <c r="AY191" s="234" t="s">
        <v>127</v>
      </c>
    </row>
    <row r="192" s="14" customFormat="1">
      <c r="A192" s="14"/>
      <c r="B192" s="235"/>
      <c r="C192" s="236"/>
      <c r="D192" s="226" t="s">
        <v>138</v>
      </c>
      <c r="E192" s="237" t="s">
        <v>33</v>
      </c>
      <c r="F192" s="238" t="s">
        <v>485</v>
      </c>
      <c r="G192" s="236"/>
      <c r="H192" s="239">
        <v>50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138</v>
      </c>
      <c r="AU192" s="245" t="s">
        <v>88</v>
      </c>
      <c r="AV192" s="14" t="s">
        <v>88</v>
      </c>
      <c r="AW192" s="14" t="s">
        <v>40</v>
      </c>
      <c r="AX192" s="14" t="s">
        <v>86</v>
      </c>
      <c r="AY192" s="245" t="s">
        <v>127</v>
      </c>
    </row>
    <row r="193" s="2" customFormat="1" ht="16.5" customHeight="1">
      <c r="A193" s="40"/>
      <c r="B193" s="41"/>
      <c r="C193" s="206" t="s">
        <v>352</v>
      </c>
      <c r="D193" s="206" t="s">
        <v>129</v>
      </c>
      <c r="E193" s="207" t="s">
        <v>631</v>
      </c>
      <c r="F193" s="208" t="s">
        <v>632</v>
      </c>
      <c r="G193" s="209" t="s">
        <v>419</v>
      </c>
      <c r="H193" s="210">
        <v>80</v>
      </c>
      <c r="I193" s="211"/>
      <c r="J193" s="212">
        <f>ROUND(I193*H193,2)</f>
        <v>0</v>
      </c>
      <c r="K193" s="208" t="s">
        <v>133</v>
      </c>
      <c r="L193" s="46"/>
      <c r="M193" s="213" t="s">
        <v>33</v>
      </c>
      <c r="N193" s="214" t="s">
        <v>49</v>
      </c>
      <c r="O193" s="86"/>
      <c r="P193" s="215">
        <f>O193*H193</f>
        <v>0</v>
      </c>
      <c r="Q193" s="215">
        <v>5.0000000000000002E-05</v>
      </c>
      <c r="R193" s="215">
        <f>Q193*H193</f>
        <v>0.0040000000000000001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134</v>
      </c>
      <c r="AT193" s="217" t="s">
        <v>129</v>
      </c>
      <c r="AU193" s="217" t="s">
        <v>88</v>
      </c>
      <c r="AY193" s="18" t="s">
        <v>127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86</v>
      </c>
      <c r="BK193" s="218">
        <f>ROUND(I193*H193,2)</f>
        <v>0</v>
      </c>
      <c r="BL193" s="18" t="s">
        <v>134</v>
      </c>
      <c r="BM193" s="217" t="s">
        <v>633</v>
      </c>
    </row>
    <row r="194" s="2" customFormat="1">
      <c r="A194" s="40"/>
      <c r="B194" s="41"/>
      <c r="C194" s="42"/>
      <c r="D194" s="219" t="s">
        <v>136</v>
      </c>
      <c r="E194" s="42"/>
      <c r="F194" s="220" t="s">
        <v>634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136</v>
      </c>
      <c r="AU194" s="18" t="s">
        <v>88</v>
      </c>
    </row>
    <row r="195" s="2" customFormat="1">
      <c r="A195" s="40"/>
      <c r="B195" s="41"/>
      <c r="C195" s="42"/>
      <c r="D195" s="226" t="s">
        <v>271</v>
      </c>
      <c r="E195" s="42"/>
      <c r="F195" s="267" t="s">
        <v>575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271</v>
      </c>
      <c r="AU195" s="18" t="s">
        <v>88</v>
      </c>
    </row>
    <row r="196" s="13" customFormat="1">
      <c r="A196" s="13"/>
      <c r="B196" s="224"/>
      <c r="C196" s="225"/>
      <c r="D196" s="226" t="s">
        <v>138</v>
      </c>
      <c r="E196" s="227" t="s">
        <v>33</v>
      </c>
      <c r="F196" s="228" t="s">
        <v>618</v>
      </c>
      <c r="G196" s="225"/>
      <c r="H196" s="227" t="s">
        <v>33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138</v>
      </c>
      <c r="AU196" s="234" t="s">
        <v>88</v>
      </c>
      <c r="AV196" s="13" t="s">
        <v>86</v>
      </c>
      <c r="AW196" s="13" t="s">
        <v>40</v>
      </c>
      <c r="AX196" s="13" t="s">
        <v>78</v>
      </c>
      <c r="AY196" s="234" t="s">
        <v>127</v>
      </c>
    </row>
    <row r="197" s="14" customFormat="1">
      <c r="A197" s="14"/>
      <c r="B197" s="235"/>
      <c r="C197" s="236"/>
      <c r="D197" s="226" t="s">
        <v>138</v>
      </c>
      <c r="E197" s="237" t="s">
        <v>33</v>
      </c>
      <c r="F197" s="238" t="s">
        <v>619</v>
      </c>
      <c r="G197" s="236"/>
      <c r="H197" s="239">
        <v>80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138</v>
      </c>
      <c r="AU197" s="245" t="s">
        <v>88</v>
      </c>
      <c r="AV197" s="14" t="s">
        <v>88</v>
      </c>
      <c r="AW197" s="14" t="s">
        <v>40</v>
      </c>
      <c r="AX197" s="14" t="s">
        <v>86</v>
      </c>
      <c r="AY197" s="245" t="s">
        <v>127</v>
      </c>
    </row>
    <row r="198" s="2" customFormat="1" ht="16.5" customHeight="1">
      <c r="A198" s="40"/>
      <c r="B198" s="41"/>
      <c r="C198" s="257" t="s">
        <v>359</v>
      </c>
      <c r="D198" s="257" t="s">
        <v>242</v>
      </c>
      <c r="E198" s="258" t="s">
        <v>635</v>
      </c>
      <c r="F198" s="259" t="s">
        <v>636</v>
      </c>
      <c r="G198" s="260" t="s">
        <v>637</v>
      </c>
      <c r="H198" s="261">
        <v>80</v>
      </c>
      <c r="I198" s="262"/>
      <c r="J198" s="263">
        <f>ROUND(I198*H198,2)</f>
        <v>0</v>
      </c>
      <c r="K198" s="259" t="s">
        <v>33</v>
      </c>
      <c r="L198" s="264"/>
      <c r="M198" s="265" t="s">
        <v>33</v>
      </c>
      <c r="N198" s="266" t="s">
        <v>49</v>
      </c>
      <c r="O198" s="86"/>
      <c r="P198" s="215">
        <f>O198*H198</f>
        <v>0</v>
      </c>
      <c r="Q198" s="215">
        <v>0.00050000000000000001</v>
      </c>
      <c r="R198" s="215">
        <f>Q198*H198</f>
        <v>0.040000000000000001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194</v>
      </c>
      <c r="AT198" s="217" t="s">
        <v>242</v>
      </c>
      <c r="AU198" s="217" t="s">
        <v>88</v>
      </c>
      <c r="AY198" s="18" t="s">
        <v>127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86</v>
      </c>
      <c r="BK198" s="218">
        <f>ROUND(I198*H198,2)</f>
        <v>0</v>
      </c>
      <c r="BL198" s="18" t="s">
        <v>134</v>
      </c>
      <c r="BM198" s="217" t="s">
        <v>638</v>
      </c>
    </row>
    <row r="199" s="13" customFormat="1">
      <c r="A199" s="13"/>
      <c r="B199" s="224"/>
      <c r="C199" s="225"/>
      <c r="D199" s="226" t="s">
        <v>138</v>
      </c>
      <c r="E199" s="227" t="s">
        <v>33</v>
      </c>
      <c r="F199" s="228" t="s">
        <v>618</v>
      </c>
      <c r="G199" s="225"/>
      <c r="H199" s="227" t="s">
        <v>33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138</v>
      </c>
      <c r="AU199" s="234" t="s">
        <v>88</v>
      </c>
      <c r="AV199" s="13" t="s">
        <v>86</v>
      </c>
      <c r="AW199" s="13" t="s">
        <v>40</v>
      </c>
      <c r="AX199" s="13" t="s">
        <v>78</v>
      </c>
      <c r="AY199" s="234" t="s">
        <v>127</v>
      </c>
    </row>
    <row r="200" s="14" customFormat="1">
      <c r="A200" s="14"/>
      <c r="B200" s="235"/>
      <c r="C200" s="236"/>
      <c r="D200" s="226" t="s">
        <v>138</v>
      </c>
      <c r="E200" s="237" t="s">
        <v>33</v>
      </c>
      <c r="F200" s="238" t="s">
        <v>619</v>
      </c>
      <c r="G200" s="236"/>
      <c r="H200" s="239">
        <v>80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138</v>
      </c>
      <c r="AU200" s="245" t="s">
        <v>88</v>
      </c>
      <c r="AV200" s="14" t="s">
        <v>88</v>
      </c>
      <c r="AW200" s="14" t="s">
        <v>40</v>
      </c>
      <c r="AX200" s="14" t="s">
        <v>86</v>
      </c>
      <c r="AY200" s="245" t="s">
        <v>127</v>
      </c>
    </row>
    <row r="201" s="2" customFormat="1" ht="24.15" customHeight="1">
      <c r="A201" s="40"/>
      <c r="B201" s="41"/>
      <c r="C201" s="206" t="s">
        <v>366</v>
      </c>
      <c r="D201" s="206" t="s">
        <v>129</v>
      </c>
      <c r="E201" s="207" t="s">
        <v>639</v>
      </c>
      <c r="F201" s="208" t="s">
        <v>640</v>
      </c>
      <c r="G201" s="209" t="s">
        <v>132</v>
      </c>
      <c r="H201" s="210">
        <v>2834</v>
      </c>
      <c r="I201" s="211"/>
      <c r="J201" s="212">
        <f>ROUND(I201*H201,2)</f>
        <v>0</v>
      </c>
      <c r="K201" s="208" t="s">
        <v>133</v>
      </c>
      <c r="L201" s="46"/>
      <c r="M201" s="213" t="s">
        <v>33</v>
      </c>
      <c r="N201" s="214" t="s">
        <v>49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134</v>
      </c>
      <c r="AT201" s="217" t="s">
        <v>129</v>
      </c>
      <c r="AU201" s="217" t="s">
        <v>88</v>
      </c>
      <c r="AY201" s="18" t="s">
        <v>127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86</v>
      </c>
      <c r="BK201" s="218">
        <f>ROUND(I201*H201,2)</f>
        <v>0</v>
      </c>
      <c r="BL201" s="18" t="s">
        <v>134</v>
      </c>
      <c r="BM201" s="217" t="s">
        <v>641</v>
      </c>
    </row>
    <row r="202" s="2" customFormat="1">
      <c r="A202" s="40"/>
      <c r="B202" s="41"/>
      <c r="C202" s="42"/>
      <c r="D202" s="219" t="s">
        <v>136</v>
      </c>
      <c r="E202" s="42"/>
      <c r="F202" s="220" t="s">
        <v>642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136</v>
      </c>
      <c r="AU202" s="18" t="s">
        <v>88</v>
      </c>
    </row>
    <row r="203" s="13" customFormat="1">
      <c r="A203" s="13"/>
      <c r="B203" s="224"/>
      <c r="C203" s="225"/>
      <c r="D203" s="226" t="s">
        <v>138</v>
      </c>
      <c r="E203" s="227" t="s">
        <v>33</v>
      </c>
      <c r="F203" s="228" t="s">
        <v>590</v>
      </c>
      <c r="G203" s="225"/>
      <c r="H203" s="227" t="s">
        <v>33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138</v>
      </c>
      <c r="AU203" s="234" t="s">
        <v>88</v>
      </c>
      <c r="AV203" s="13" t="s">
        <v>86</v>
      </c>
      <c r="AW203" s="13" t="s">
        <v>40</v>
      </c>
      <c r="AX203" s="13" t="s">
        <v>78</v>
      </c>
      <c r="AY203" s="234" t="s">
        <v>127</v>
      </c>
    </row>
    <row r="204" s="14" customFormat="1">
      <c r="A204" s="14"/>
      <c r="B204" s="235"/>
      <c r="C204" s="236"/>
      <c r="D204" s="226" t="s">
        <v>138</v>
      </c>
      <c r="E204" s="237" t="s">
        <v>33</v>
      </c>
      <c r="F204" s="238" t="s">
        <v>591</v>
      </c>
      <c r="G204" s="236"/>
      <c r="H204" s="239">
        <v>2834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138</v>
      </c>
      <c r="AU204" s="245" t="s">
        <v>88</v>
      </c>
      <c r="AV204" s="14" t="s">
        <v>88</v>
      </c>
      <c r="AW204" s="14" t="s">
        <v>40</v>
      </c>
      <c r="AX204" s="14" t="s">
        <v>86</v>
      </c>
      <c r="AY204" s="245" t="s">
        <v>127</v>
      </c>
    </row>
    <row r="205" s="2" customFormat="1" ht="16.5" customHeight="1">
      <c r="A205" s="40"/>
      <c r="B205" s="41"/>
      <c r="C205" s="206" t="s">
        <v>373</v>
      </c>
      <c r="D205" s="206" t="s">
        <v>129</v>
      </c>
      <c r="E205" s="207" t="s">
        <v>643</v>
      </c>
      <c r="F205" s="208" t="s">
        <v>644</v>
      </c>
      <c r="G205" s="209" t="s">
        <v>419</v>
      </c>
      <c r="H205" s="210">
        <v>80</v>
      </c>
      <c r="I205" s="211"/>
      <c r="J205" s="212">
        <f>ROUND(I205*H205,2)</f>
        <v>0</v>
      </c>
      <c r="K205" s="208" t="s">
        <v>133</v>
      </c>
      <c r="L205" s="46"/>
      <c r="M205" s="213" t="s">
        <v>33</v>
      </c>
      <c r="N205" s="214" t="s">
        <v>49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134</v>
      </c>
      <c r="AT205" s="217" t="s">
        <v>129</v>
      </c>
      <c r="AU205" s="217" t="s">
        <v>88</v>
      </c>
      <c r="AY205" s="18" t="s">
        <v>127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86</v>
      </c>
      <c r="BK205" s="218">
        <f>ROUND(I205*H205,2)</f>
        <v>0</v>
      </c>
      <c r="BL205" s="18" t="s">
        <v>134</v>
      </c>
      <c r="BM205" s="217" t="s">
        <v>645</v>
      </c>
    </row>
    <row r="206" s="2" customFormat="1">
      <c r="A206" s="40"/>
      <c r="B206" s="41"/>
      <c r="C206" s="42"/>
      <c r="D206" s="219" t="s">
        <v>136</v>
      </c>
      <c r="E206" s="42"/>
      <c r="F206" s="220" t="s">
        <v>646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136</v>
      </c>
      <c r="AU206" s="18" t="s">
        <v>88</v>
      </c>
    </row>
    <row r="207" s="13" customFormat="1">
      <c r="A207" s="13"/>
      <c r="B207" s="224"/>
      <c r="C207" s="225"/>
      <c r="D207" s="226" t="s">
        <v>138</v>
      </c>
      <c r="E207" s="227" t="s">
        <v>33</v>
      </c>
      <c r="F207" s="228" t="s">
        <v>618</v>
      </c>
      <c r="G207" s="225"/>
      <c r="H207" s="227" t="s">
        <v>33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138</v>
      </c>
      <c r="AU207" s="234" t="s">
        <v>88</v>
      </c>
      <c r="AV207" s="13" t="s">
        <v>86</v>
      </c>
      <c r="AW207" s="13" t="s">
        <v>40</v>
      </c>
      <c r="AX207" s="13" t="s">
        <v>78</v>
      </c>
      <c r="AY207" s="234" t="s">
        <v>127</v>
      </c>
    </row>
    <row r="208" s="14" customFormat="1">
      <c r="A208" s="14"/>
      <c r="B208" s="235"/>
      <c r="C208" s="236"/>
      <c r="D208" s="226" t="s">
        <v>138</v>
      </c>
      <c r="E208" s="237" t="s">
        <v>33</v>
      </c>
      <c r="F208" s="238" t="s">
        <v>619</v>
      </c>
      <c r="G208" s="236"/>
      <c r="H208" s="239">
        <v>80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138</v>
      </c>
      <c r="AU208" s="245" t="s">
        <v>88</v>
      </c>
      <c r="AV208" s="14" t="s">
        <v>88</v>
      </c>
      <c r="AW208" s="14" t="s">
        <v>40</v>
      </c>
      <c r="AX208" s="14" t="s">
        <v>86</v>
      </c>
      <c r="AY208" s="245" t="s">
        <v>127</v>
      </c>
    </row>
    <row r="209" s="2" customFormat="1" ht="16.5" customHeight="1">
      <c r="A209" s="40"/>
      <c r="B209" s="41"/>
      <c r="C209" s="257" t="s">
        <v>378</v>
      </c>
      <c r="D209" s="257" t="s">
        <v>242</v>
      </c>
      <c r="E209" s="258" t="s">
        <v>647</v>
      </c>
      <c r="F209" s="259" t="s">
        <v>648</v>
      </c>
      <c r="G209" s="260" t="s">
        <v>281</v>
      </c>
      <c r="H209" s="261">
        <v>39.75</v>
      </c>
      <c r="I209" s="262"/>
      <c r="J209" s="263">
        <f>ROUND(I209*H209,2)</f>
        <v>0</v>
      </c>
      <c r="K209" s="259" t="s">
        <v>133</v>
      </c>
      <c r="L209" s="264"/>
      <c r="M209" s="265" t="s">
        <v>33</v>
      </c>
      <c r="N209" s="266" t="s">
        <v>49</v>
      </c>
      <c r="O209" s="86"/>
      <c r="P209" s="215">
        <f>O209*H209</f>
        <v>0</v>
      </c>
      <c r="Q209" s="215">
        <v>0.001</v>
      </c>
      <c r="R209" s="215">
        <f>Q209*H209</f>
        <v>0.039750000000000001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194</v>
      </c>
      <c r="AT209" s="217" t="s">
        <v>242</v>
      </c>
      <c r="AU209" s="217" t="s">
        <v>88</v>
      </c>
      <c r="AY209" s="18" t="s">
        <v>127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86</v>
      </c>
      <c r="BK209" s="218">
        <f>ROUND(I209*H209,2)</f>
        <v>0</v>
      </c>
      <c r="BL209" s="18" t="s">
        <v>134</v>
      </c>
      <c r="BM209" s="217" t="s">
        <v>649</v>
      </c>
    </row>
    <row r="210" s="13" customFormat="1">
      <c r="A210" s="13"/>
      <c r="B210" s="224"/>
      <c r="C210" s="225"/>
      <c r="D210" s="226" t="s">
        <v>138</v>
      </c>
      <c r="E210" s="227" t="s">
        <v>33</v>
      </c>
      <c r="F210" s="228" t="s">
        <v>650</v>
      </c>
      <c r="G210" s="225"/>
      <c r="H210" s="227" t="s">
        <v>33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138</v>
      </c>
      <c r="AU210" s="234" t="s">
        <v>88</v>
      </c>
      <c r="AV210" s="13" t="s">
        <v>86</v>
      </c>
      <c r="AW210" s="13" t="s">
        <v>4</v>
      </c>
      <c r="AX210" s="13" t="s">
        <v>78</v>
      </c>
      <c r="AY210" s="234" t="s">
        <v>127</v>
      </c>
    </row>
    <row r="211" s="14" customFormat="1">
      <c r="A211" s="14"/>
      <c r="B211" s="235"/>
      <c r="C211" s="236"/>
      <c r="D211" s="226" t="s">
        <v>138</v>
      </c>
      <c r="E211" s="237" t="s">
        <v>33</v>
      </c>
      <c r="F211" s="238" t="s">
        <v>651</v>
      </c>
      <c r="G211" s="236"/>
      <c r="H211" s="239">
        <v>35.424999999999997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138</v>
      </c>
      <c r="AU211" s="245" t="s">
        <v>88</v>
      </c>
      <c r="AV211" s="14" t="s">
        <v>88</v>
      </c>
      <c r="AW211" s="14" t="s">
        <v>40</v>
      </c>
      <c r="AX211" s="14" t="s">
        <v>78</v>
      </c>
      <c r="AY211" s="245" t="s">
        <v>127</v>
      </c>
    </row>
    <row r="212" s="13" customFormat="1">
      <c r="A212" s="13"/>
      <c r="B212" s="224"/>
      <c r="C212" s="225"/>
      <c r="D212" s="226" t="s">
        <v>138</v>
      </c>
      <c r="E212" s="227" t="s">
        <v>33</v>
      </c>
      <c r="F212" s="228" t="s">
        <v>652</v>
      </c>
      <c r="G212" s="225"/>
      <c r="H212" s="227" t="s">
        <v>33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138</v>
      </c>
      <c r="AU212" s="234" t="s">
        <v>88</v>
      </c>
      <c r="AV212" s="13" t="s">
        <v>86</v>
      </c>
      <c r="AW212" s="13" t="s">
        <v>4</v>
      </c>
      <c r="AX212" s="13" t="s">
        <v>78</v>
      </c>
      <c r="AY212" s="234" t="s">
        <v>127</v>
      </c>
    </row>
    <row r="213" s="14" customFormat="1">
      <c r="A213" s="14"/>
      <c r="B213" s="235"/>
      <c r="C213" s="236"/>
      <c r="D213" s="226" t="s">
        <v>138</v>
      </c>
      <c r="E213" s="237" t="s">
        <v>33</v>
      </c>
      <c r="F213" s="238" t="s">
        <v>653</v>
      </c>
      <c r="G213" s="236"/>
      <c r="H213" s="239">
        <v>4.3250000000000002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138</v>
      </c>
      <c r="AU213" s="245" t="s">
        <v>88</v>
      </c>
      <c r="AV213" s="14" t="s">
        <v>88</v>
      </c>
      <c r="AW213" s="14" t="s">
        <v>40</v>
      </c>
      <c r="AX213" s="14" t="s">
        <v>78</v>
      </c>
      <c r="AY213" s="245" t="s">
        <v>127</v>
      </c>
    </row>
    <row r="214" s="15" customFormat="1">
      <c r="A214" s="15"/>
      <c r="B214" s="246"/>
      <c r="C214" s="247"/>
      <c r="D214" s="226" t="s">
        <v>138</v>
      </c>
      <c r="E214" s="248" t="s">
        <v>33</v>
      </c>
      <c r="F214" s="249" t="s">
        <v>150</v>
      </c>
      <c r="G214" s="247"/>
      <c r="H214" s="250">
        <v>39.75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6" t="s">
        <v>138</v>
      </c>
      <c r="AU214" s="256" t="s">
        <v>88</v>
      </c>
      <c r="AV214" s="15" t="s">
        <v>134</v>
      </c>
      <c r="AW214" s="15" t="s">
        <v>40</v>
      </c>
      <c r="AX214" s="15" t="s">
        <v>86</v>
      </c>
      <c r="AY214" s="256" t="s">
        <v>127</v>
      </c>
    </row>
    <row r="215" s="2" customFormat="1" ht="16.5" customHeight="1">
      <c r="A215" s="40"/>
      <c r="B215" s="41"/>
      <c r="C215" s="206" t="s">
        <v>383</v>
      </c>
      <c r="D215" s="206" t="s">
        <v>129</v>
      </c>
      <c r="E215" s="207" t="s">
        <v>654</v>
      </c>
      <c r="F215" s="208" t="s">
        <v>655</v>
      </c>
      <c r="G215" s="209" t="s">
        <v>637</v>
      </c>
      <c r="H215" s="210">
        <v>80</v>
      </c>
      <c r="I215" s="211"/>
      <c r="J215" s="212">
        <f>ROUND(I215*H215,2)</f>
        <v>0</v>
      </c>
      <c r="K215" s="208" t="s">
        <v>33</v>
      </c>
      <c r="L215" s="46"/>
      <c r="M215" s="213" t="s">
        <v>33</v>
      </c>
      <c r="N215" s="214" t="s">
        <v>49</v>
      </c>
      <c r="O215" s="86"/>
      <c r="P215" s="215">
        <f>O215*H215</f>
        <v>0</v>
      </c>
      <c r="Q215" s="215">
        <v>2.0000000000000002E-05</v>
      </c>
      <c r="R215" s="215">
        <f>Q215*H215</f>
        <v>0.0016000000000000001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134</v>
      </c>
      <c r="AT215" s="217" t="s">
        <v>129</v>
      </c>
      <c r="AU215" s="217" t="s">
        <v>88</v>
      </c>
      <c r="AY215" s="18" t="s">
        <v>127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86</v>
      </c>
      <c r="BK215" s="218">
        <f>ROUND(I215*H215,2)</f>
        <v>0</v>
      </c>
      <c r="BL215" s="18" t="s">
        <v>134</v>
      </c>
      <c r="BM215" s="217" t="s">
        <v>656</v>
      </c>
    </row>
    <row r="216" s="13" customFormat="1">
      <c r="A216" s="13"/>
      <c r="B216" s="224"/>
      <c r="C216" s="225"/>
      <c r="D216" s="226" t="s">
        <v>138</v>
      </c>
      <c r="E216" s="227" t="s">
        <v>33</v>
      </c>
      <c r="F216" s="228" t="s">
        <v>657</v>
      </c>
      <c r="G216" s="225"/>
      <c r="H216" s="227" t="s">
        <v>33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138</v>
      </c>
      <c r="AU216" s="234" t="s">
        <v>88</v>
      </c>
      <c r="AV216" s="13" t="s">
        <v>86</v>
      </c>
      <c r="AW216" s="13" t="s">
        <v>40</v>
      </c>
      <c r="AX216" s="13" t="s">
        <v>78</v>
      </c>
      <c r="AY216" s="234" t="s">
        <v>127</v>
      </c>
    </row>
    <row r="217" s="14" customFormat="1">
      <c r="A217" s="14"/>
      <c r="B217" s="235"/>
      <c r="C217" s="236"/>
      <c r="D217" s="226" t="s">
        <v>138</v>
      </c>
      <c r="E217" s="237" t="s">
        <v>33</v>
      </c>
      <c r="F217" s="238" t="s">
        <v>619</v>
      </c>
      <c r="G217" s="236"/>
      <c r="H217" s="239">
        <v>80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138</v>
      </c>
      <c r="AU217" s="245" t="s">
        <v>88</v>
      </c>
      <c r="AV217" s="14" t="s">
        <v>88</v>
      </c>
      <c r="AW217" s="14" t="s">
        <v>40</v>
      </c>
      <c r="AX217" s="14" t="s">
        <v>86</v>
      </c>
      <c r="AY217" s="245" t="s">
        <v>127</v>
      </c>
    </row>
    <row r="218" s="2" customFormat="1" ht="16.5" customHeight="1">
      <c r="A218" s="40"/>
      <c r="B218" s="41"/>
      <c r="C218" s="206" t="s">
        <v>389</v>
      </c>
      <c r="D218" s="206" t="s">
        <v>129</v>
      </c>
      <c r="E218" s="207" t="s">
        <v>658</v>
      </c>
      <c r="F218" s="208" t="s">
        <v>659</v>
      </c>
      <c r="G218" s="209" t="s">
        <v>132</v>
      </c>
      <c r="H218" s="210">
        <v>173</v>
      </c>
      <c r="I218" s="211"/>
      <c r="J218" s="212">
        <f>ROUND(I218*H218,2)</f>
        <v>0</v>
      </c>
      <c r="K218" s="208" t="s">
        <v>133</v>
      </c>
      <c r="L218" s="46"/>
      <c r="M218" s="213" t="s">
        <v>33</v>
      </c>
      <c r="N218" s="214" t="s">
        <v>49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134</v>
      </c>
      <c r="AT218" s="217" t="s">
        <v>129</v>
      </c>
      <c r="AU218" s="217" t="s">
        <v>88</v>
      </c>
      <c r="AY218" s="18" t="s">
        <v>127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86</v>
      </c>
      <c r="BK218" s="218">
        <f>ROUND(I218*H218,2)</f>
        <v>0</v>
      </c>
      <c r="BL218" s="18" t="s">
        <v>134</v>
      </c>
      <c r="BM218" s="217" t="s">
        <v>660</v>
      </c>
    </row>
    <row r="219" s="2" customFormat="1">
      <c r="A219" s="40"/>
      <c r="B219" s="41"/>
      <c r="C219" s="42"/>
      <c r="D219" s="219" t="s">
        <v>136</v>
      </c>
      <c r="E219" s="42"/>
      <c r="F219" s="220" t="s">
        <v>661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136</v>
      </c>
      <c r="AU219" s="18" t="s">
        <v>88</v>
      </c>
    </row>
    <row r="220" s="13" customFormat="1">
      <c r="A220" s="13"/>
      <c r="B220" s="224"/>
      <c r="C220" s="225"/>
      <c r="D220" s="226" t="s">
        <v>138</v>
      </c>
      <c r="E220" s="227" t="s">
        <v>33</v>
      </c>
      <c r="F220" s="228" t="s">
        <v>662</v>
      </c>
      <c r="G220" s="225"/>
      <c r="H220" s="227" t="s">
        <v>33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138</v>
      </c>
      <c r="AU220" s="234" t="s">
        <v>88</v>
      </c>
      <c r="AV220" s="13" t="s">
        <v>86</v>
      </c>
      <c r="AW220" s="13" t="s">
        <v>40</v>
      </c>
      <c r="AX220" s="13" t="s">
        <v>78</v>
      </c>
      <c r="AY220" s="234" t="s">
        <v>127</v>
      </c>
    </row>
    <row r="221" s="14" customFormat="1">
      <c r="A221" s="14"/>
      <c r="B221" s="235"/>
      <c r="C221" s="236"/>
      <c r="D221" s="226" t="s">
        <v>138</v>
      </c>
      <c r="E221" s="237" t="s">
        <v>33</v>
      </c>
      <c r="F221" s="238" t="s">
        <v>663</v>
      </c>
      <c r="G221" s="236"/>
      <c r="H221" s="239">
        <v>173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138</v>
      </c>
      <c r="AU221" s="245" t="s">
        <v>88</v>
      </c>
      <c r="AV221" s="14" t="s">
        <v>88</v>
      </c>
      <c r="AW221" s="14" t="s">
        <v>40</v>
      </c>
      <c r="AX221" s="14" t="s">
        <v>86</v>
      </c>
      <c r="AY221" s="245" t="s">
        <v>127</v>
      </c>
    </row>
    <row r="222" s="2" customFormat="1" ht="16.5" customHeight="1">
      <c r="A222" s="40"/>
      <c r="B222" s="41"/>
      <c r="C222" s="257" t="s">
        <v>398</v>
      </c>
      <c r="D222" s="257" t="s">
        <v>242</v>
      </c>
      <c r="E222" s="258" t="s">
        <v>664</v>
      </c>
      <c r="F222" s="259" t="s">
        <v>665</v>
      </c>
      <c r="G222" s="260" t="s">
        <v>159</v>
      </c>
      <c r="H222" s="261">
        <v>17.300000000000001</v>
      </c>
      <c r="I222" s="262"/>
      <c r="J222" s="263">
        <f>ROUND(I222*H222,2)</f>
        <v>0</v>
      </c>
      <c r="K222" s="259" t="s">
        <v>133</v>
      </c>
      <c r="L222" s="264"/>
      <c r="M222" s="265" t="s">
        <v>33</v>
      </c>
      <c r="N222" s="266" t="s">
        <v>49</v>
      </c>
      <c r="O222" s="86"/>
      <c r="P222" s="215">
        <f>O222*H222</f>
        <v>0</v>
      </c>
      <c r="Q222" s="215">
        <v>0.20000000000000001</v>
      </c>
      <c r="R222" s="215">
        <f>Q222*H222</f>
        <v>3.4600000000000004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194</v>
      </c>
      <c r="AT222" s="217" t="s">
        <v>242</v>
      </c>
      <c r="AU222" s="217" t="s">
        <v>88</v>
      </c>
      <c r="AY222" s="18" t="s">
        <v>127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86</v>
      </c>
      <c r="BK222" s="218">
        <f>ROUND(I222*H222,2)</f>
        <v>0</v>
      </c>
      <c r="BL222" s="18" t="s">
        <v>134</v>
      </c>
      <c r="BM222" s="217" t="s">
        <v>666</v>
      </c>
    </row>
    <row r="223" s="13" customFormat="1">
      <c r="A223" s="13"/>
      <c r="B223" s="224"/>
      <c r="C223" s="225"/>
      <c r="D223" s="226" t="s">
        <v>138</v>
      </c>
      <c r="E223" s="227" t="s">
        <v>33</v>
      </c>
      <c r="F223" s="228" t="s">
        <v>667</v>
      </c>
      <c r="G223" s="225"/>
      <c r="H223" s="227" t="s">
        <v>33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138</v>
      </c>
      <c r="AU223" s="234" t="s">
        <v>88</v>
      </c>
      <c r="AV223" s="13" t="s">
        <v>86</v>
      </c>
      <c r="AW223" s="13" t="s">
        <v>40</v>
      </c>
      <c r="AX223" s="13" t="s">
        <v>78</v>
      </c>
      <c r="AY223" s="234" t="s">
        <v>127</v>
      </c>
    </row>
    <row r="224" s="14" customFormat="1">
      <c r="A224" s="14"/>
      <c r="B224" s="235"/>
      <c r="C224" s="236"/>
      <c r="D224" s="226" t="s">
        <v>138</v>
      </c>
      <c r="E224" s="237" t="s">
        <v>33</v>
      </c>
      <c r="F224" s="238" t="s">
        <v>668</v>
      </c>
      <c r="G224" s="236"/>
      <c r="H224" s="239">
        <v>17.300000000000001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138</v>
      </c>
      <c r="AU224" s="245" t="s">
        <v>88</v>
      </c>
      <c r="AV224" s="14" t="s">
        <v>88</v>
      </c>
      <c r="AW224" s="14" t="s">
        <v>40</v>
      </c>
      <c r="AX224" s="14" t="s">
        <v>86</v>
      </c>
      <c r="AY224" s="245" t="s">
        <v>127</v>
      </c>
    </row>
    <row r="225" s="2" customFormat="1" ht="16.5" customHeight="1">
      <c r="A225" s="40"/>
      <c r="B225" s="41"/>
      <c r="C225" s="206" t="s">
        <v>409</v>
      </c>
      <c r="D225" s="206" t="s">
        <v>129</v>
      </c>
      <c r="E225" s="207" t="s">
        <v>669</v>
      </c>
      <c r="F225" s="208" t="s">
        <v>670</v>
      </c>
      <c r="G225" s="209" t="s">
        <v>208</v>
      </c>
      <c r="H225" s="210">
        <v>0.035000000000000003</v>
      </c>
      <c r="I225" s="211"/>
      <c r="J225" s="212">
        <f>ROUND(I225*H225,2)</f>
        <v>0</v>
      </c>
      <c r="K225" s="208" t="s">
        <v>133</v>
      </c>
      <c r="L225" s="46"/>
      <c r="M225" s="213" t="s">
        <v>33</v>
      </c>
      <c r="N225" s="214" t="s">
        <v>49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134</v>
      </c>
      <c r="AT225" s="217" t="s">
        <v>129</v>
      </c>
      <c r="AU225" s="217" t="s">
        <v>88</v>
      </c>
      <c r="AY225" s="18" t="s">
        <v>127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86</v>
      </c>
      <c r="BK225" s="218">
        <f>ROUND(I225*H225,2)</f>
        <v>0</v>
      </c>
      <c r="BL225" s="18" t="s">
        <v>134</v>
      </c>
      <c r="BM225" s="217" t="s">
        <v>671</v>
      </c>
    </row>
    <row r="226" s="2" customFormat="1">
      <c r="A226" s="40"/>
      <c r="B226" s="41"/>
      <c r="C226" s="42"/>
      <c r="D226" s="219" t="s">
        <v>136</v>
      </c>
      <c r="E226" s="42"/>
      <c r="F226" s="220" t="s">
        <v>672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136</v>
      </c>
      <c r="AU226" s="18" t="s">
        <v>88</v>
      </c>
    </row>
    <row r="227" s="13" customFormat="1">
      <c r="A227" s="13"/>
      <c r="B227" s="224"/>
      <c r="C227" s="225"/>
      <c r="D227" s="226" t="s">
        <v>138</v>
      </c>
      <c r="E227" s="227" t="s">
        <v>33</v>
      </c>
      <c r="F227" s="228" t="s">
        <v>650</v>
      </c>
      <c r="G227" s="225"/>
      <c r="H227" s="227" t="s">
        <v>33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138</v>
      </c>
      <c r="AU227" s="234" t="s">
        <v>88</v>
      </c>
      <c r="AV227" s="13" t="s">
        <v>86</v>
      </c>
      <c r="AW227" s="13" t="s">
        <v>40</v>
      </c>
      <c r="AX227" s="13" t="s">
        <v>78</v>
      </c>
      <c r="AY227" s="234" t="s">
        <v>127</v>
      </c>
    </row>
    <row r="228" s="14" customFormat="1">
      <c r="A228" s="14"/>
      <c r="B228" s="235"/>
      <c r="C228" s="236"/>
      <c r="D228" s="226" t="s">
        <v>138</v>
      </c>
      <c r="E228" s="237" t="s">
        <v>33</v>
      </c>
      <c r="F228" s="238" t="s">
        <v>673</v>
      </c>
      <c r="G228" s="236"/>
      <c r="H228" s="239">
        <v>0.035000000000000003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138</v>
      </c>
      <c r="AU228" s="245" t="s">
        <v>88</v>
      </c>
      <c r="AV228" s="14" t="s">
        <v>88</v>
      </c>
      <c r="AW228" s="14" t="s">
        <v>40</v>
      </c>
      <c r="AX228" s="14" t="s">
        <v>86</v>
      </c>
      <c r="AY228" s="245" t="s">
        <v>127</v>
      </c>
    </row>
    <row r="229" s="2" customFormat="1" ht="16.5" customHeight="1">
      <c r="A229" s="40"/>
      <c r="B229" s="41"/>
      <c r="C229" s="206" t="s">
        <v>416</v>
      </c>
      <c r="D229" s="206" t="s">
        <v>129</v>
      </c>
      <c r="E229" s="207" t="s">
        <v>674</v>
      </c>
      <c r="F229" s="208" t="s">
        <v>675</v>
      </c>
      <c r="G229" s="209" t="s">
        <v>132</v>
      </c>
      <c r="H229" s="210">
        <v>1417</v>
      </c>
      <c r="I229" s="211"/>
      <c r="J229" s="212">
        <f>ROUND(I229*H229,2)</f>
        <v>0</v>
      </c>
      <c r="K229" s="208" t="s">
        <v>133</v>
      </c>
      <c r="L229" s="46"/>
      <c r="M229" s="213" t="s">
        <v>33</v>
      </c>
      <c r="N229" s="214" t="s">
        <v>49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134</v>
      </c>
      <c r="AT229" s="217" t="s">
        <v>129</v>
      </c>
      <c r="AU229" s="217" t="s">
        <v>88</v>
      </c>
      <c r="AY229" s="18" t="s">
        <v>127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86</v>
      </c>
      <c r="BK229" s="218">
        <f>ROUND(I229*H229,2)</f>
        <v>0</v>
      </c>
      <c r="BL229" s="18" t="s">
        <v>134</v>
      </c>
      <c r="BM229" s="217" t="s">
        <v>676</v>
      </c>
    </row>
    <row r="230" s="2" customFormat="1">
      <c r="A230" s="40"/>
      <c r="B230" s="41"/>
      <c r="C230" s="42"/>
      <c r="D230" s="219" t="s">
        <v>136</v>
      </c>
      <c r="E230" s="42"/>
      <c r="F230" s="220" t="s">
        <v>677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136</v>
      </c>
      <c r="AU230" s="18" t="s">
        <v>88</v>
      </c>
    </row>
    <row r="231" s="2" customFormat="1">
      <c r="A231" s="40"/>
      <c r="B231" s="41"/>
      <c r="C231" s="42"/>
      <c r="D231" s="226" t="s">
        <v>271</v>
      </c>
      <c r="E231" s="42"/>
      <c r="F231" s="267" t="s">
        <v>678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271</v>
      </c>
      <c r="AU231" s="18" t="s">
        <v>88</v>
      </c>
    </row>
    <row r="232" s="13" customFormat="1">
      <c r="A232" s="13"/>
      <c r="B232" s="224"/>
      <c r="C232" s="225"/>
      <c r="D232" s="226" t="s">
        <v>138</v>
      </c>
      <c r="E232" s="227" t="s">
        <v>33</v>
      </c>
      <c r="F232" s="228" t="s">
        <v>679</v>
      </c>
      <c r="G232" s="225"/>
      <c r="H232" s="227" t="s">
        <v>33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138</v>
      </c>
      <c r="AU232" s="234" t="s">
        <v>88</v>
      </c>
      <c r="AV232" s="13" t="s">
        <v>86</v>
      </c>
      <c r="AW232" s="13" t="s">
        <v>40</v>
      </c>
      <c r="AX232" s="13" t="s">
        <v>78</v>
      </c>
      <c r="AY232" s="234" t="s">
        <v>127</v>
      </c>
    </row>
    <row r="233" s="14" customFormat="1">
      <c r="A233" s="14"/>
      <c r="B233" s="235"/>
      <c r="C233" s="236"/>
      <c r="D233" s="226" t="s">
        <v>138</v>
      </c>
      <c r="E233" s="237" t="s">
        <v>33</v>
      </c>
      <c r="F233" s="238" t="s">
        <v>601</v>
      </c>
      <c r="G233" s="236"/>
      <c r="H233" s="239">
        <v>1417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138</v>
      </c>
      <c r="AU233" s="245" t="s">
        <v>88</v>
      </c>
      <c r="AV233" s="14" t="s">
        <v>88</v>
      </c>
      <c r="AW233" s="14" t="s">
        <v>40</v>
      </c>
      <c r="AX233" s="14" t="s">
        <v>86</v>
      </c>
      <c r="AY233" s="245" t="s">
        <v>127</v>
      </c>
    </row>
    <row r="234" s="2" customFormat="1" ht="16.5" customHeight="1">
      <c r="A234" s="40"/>
      <c r="B234" s="41"/>
      <c r="C234" s="206" t="s">
        <v>423</v>
      </c>
      <c r="D234" s="206" t="s">
        <v>129</v>
      </c>
      <c r="E234" s="207" t="s">
        <v>680</v>
      </c>
      <c r="F234" s="208" t="s">
        <v>681</v>
      </c>
      <c r="G234" s="209" t="s">
        <v>159</v>
      </c>
      <c r="H234" s="210">
        <v>31.25</v>
      </c>
      <c r="I234" s="211"/>
      <c r="J234" s="212">
        <f>ROUND(I234*H234,2)</f>
        <v>0</v>
      </c>
      <c r="K234" s="208" t="s">
        <v>133</v>
      </c>
      <c r="L234" s="46"/>
      <c r="M234" s="213" t="s">
        <v>33</v>
      </c>
      <c r="N234" s="214" t="s">
        <v>49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134</v>
      </c>
      <c r="AT234" s="217" t="s">
        <v>129</v>
      </c>
      <c r="AU234" s="217" t="s">
        <v>88</v>
      </c>
      <c r="AY234" s="18" t="s">
        <v>127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86</v>
      </c>
      <c r="BK234" s="218">
        <f>ROUND(I234*H234,2)</f>
        <v>0</v>
      </c>
      <c r="BL234" s="18" t="s">
        <v>134</v>
      </c>
      <c r="BM234" s="217" t="s">
        <v>682</v>
      </c>
    </row>
    <row r="235" s="2" customFormat="1">
      <c r="A235" s="40"/>
      <c r="B235" s="41"/>
      <c r="C235" s="42"/>
      <c r="D235" s="219" t="s">
        <v>136</v>
      </c>
      <c r="E235" s="42"/>
      <c r="F235" s="220" t="s">
        <v>683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136</v>
      </c>
      <c r="AU235" s="18" t="s">
        <v>88</v>
      </c>
    </row>
    <row r="236" s="13" customFormat="1">
      <c r="A236" s="13"/>
      <c r="B236" s="224"/>
      <c r="C236" s="225"/>
      <c r="D236" s="226" t="s">
        <v>138</v>
      </c>
      <c r="E236" s="227" t="s">
        <v>33</v>
      </c>
      <c r="F236" s="228" t="s">
        <v>684</v>
      </c>
      <c r="G236" s="225"/>
      <c r="H236" s="227" t="s">
        <v>33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138</v>
      </c>
      <c r="AU236" s="234" t="s">
        <v>88</v>
      </c>
      <c r="AV236" s="13" t="s">
        <v>86</v>
      </c>
      <c r="AW236" s="13" t="s">
        <v>40</v>
      </c>
      <c r="AX236" s="13" t="s">
        <v>78</v>
      </c>
      <c r="AY236" s="234" t="s">
        <v>127</v>
      </c>
    </row>
    <row r="237" s="13" customFormat="1">
      <c r="A237" s="13"/>
      <c r="B237" s="224"/>
      <c r="C237" s="225"/>
      <c r="D237" s="226" t="s">
        <v>138</v>
      </c>
      <c r="E237" s="227" t="s">
        <v>33</v>
      </c>
      <c r="F237" s="228" t="s">
        <v>685</v>
      </c>
      <c r="G237" s="225"/>
      <c r="H237" s="227" t="s">
        <v>33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138</v>
      </c>
      <c r="AU237" s="234" t="s">
        <v>88</v>
      </c>
      <c r="AV237" s="13" t="s">
        <v>86</v>
      </c>
      <c r="AW237" s="13" t="s">
        <v>40</v>
      </c>
      <c r="AX237" s="13" t="s">
        <v>78</v>
      </c>
      <c r="AY237" s="234" t="s">
        <v>127</v>
      </c>
    </row>
    <row r="238" s="13" customFormat="1">
      <c r="A238" s="13"/>
      <c r="B238" s="224"/>
      <c r="C238" s="225"/>
      <c r="D238" s="226" t="s">
        <v>138</v>
      </c>
      <c r="E238" s="227" t="s">
        <v>33</v>
      </c>
      <c r="F238" s="228" t="s">
        <v>686</v>
      </c>
      <c r="G238" s="225"/>
      <c r="H238" s="227" t="s">
        <v>33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138</v>
      </c>
      <c r="AU238" s="234" t="s">
        <v>88</v>
      </c>
      <c r="AV238" s="13" t="s">
        <v>86</v>
      </c>
      <c r="AW238" s="13" t="s">
        <v>40</v>
      </c>
      <c r="AX238" s="13" t="s">
        <v>78</v>
      </c>
      <c r="AY238" s="234" t="s">
        <v>127</v>
      </c>
    </row>
    <row r="239" s="14" customFormat="1">
      <c r="A239" s="14"/>
      <c r="B239" s="235"/>
      <c r="C239" s="236"/>
      <c r="D239" s="226" t="s">
        <v>138</v>
      </c>
      <c r="E239" s="237" t="s">
        <v>33</v>
      </c>
      <c r="F239" s="238" t="s">
        <v>687</v>
      </c>
      <c r="G239" s="236"/>
      <c r="H239" s="239">
        <v>23.25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138</v>
      </c>
      <c r="AU239" s="245" t="s">
        <v>88</v>
      </c>
      <c r="AV239" s="14" t="s">
        <v>88</v>
      </c>
      <c r="AW239" s="14" t="s">
        <v>40</v>
      </c>
      <c r="AX239" s="14" t="s">
        <v>78</v>
      </c>
      <c r="AY239" s="245" t="s">
        <v>127</v>
      </c>
    </row>
    <row r="240" s="14" customFormat="1">
      <c r="A240" s="14"/>
      <c r="B240" s="235"/>
      <c r="C240" s="236"/>
      <c r="D240" s="226" t="s">
        <v>138</v>
      </c>
      <c r="E240" s="237" t="s">
        <v>33</v>
      </c>
      <c r="F240" s="238" t="s">
        <v>688</v>
      </c>
      <c r="G240" s="236"/>
      <c r="H240" s="239">
        <v>8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138</v>
      </c>
      <c r="AU240" s="245" t="s">
        <v>88</v>
      </c>
      <c r="AV240" s="14" t="s">
        <v>88</v>
      </c>
      <c r="AW240" s="14" t="s">
        <v>40</v>
      </c>
      <c r="AX240" s="14" t="s">
        <v>78</v>
      </c>
      <c r="AY240" s="245" t="s">
        <v>127</v>
      </c>
    </row>
    <row r="241" s="15" customFormat="1">
      <c r="A241" s="15"/>
      <c r="B241" s="246"/>
      <c r="C241" s="247"/>
      <c r="D241" s="226" t="s">
        <v>138</v>
      </c>
      <c r="E241" s="248" t="s">
        <v>33</v>
      </c>
      <c r="F241" s="249" t="s">
        <v>150</v>
      </c>
      <c r="G241" s="247"/>
      <c r="H241" s="250">
        <v>31.25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6" t="s">
        <v>138</v>
      </c>
      <c r="AU241" s="256" t="s">
        <v>88</v>
      </c>
      <c r="AV241" s="15" t="s">
        <v>134</v>
      </c>
      <c r="AW241" s="15" t="s">
        <v>40</v>
      </c>
      <c r="AX241" s="15" t="s">
        <v>86</v>
      </c>
      <c r="AY241" s="256" t="s">
        <v>127</v>
      </c>
    </row>
    <row r="242" s="2" customFormat="1" ht="16.5" customHeight="1">
      <c r="A242" s="40"/>
      <c r="B242" s="41"/>
      <c r="C242" s="257" t="s">
        <v>428</v>
      </c>
      <c r="D242" s="257" t="s">
        <v>242</v>
      </c>
      <c r="E242" s="258" t="s">
        <v>689</v>
      </c>
      <c r="F242" s="259" t="s">
        <v>690</v>
      </c>
      <c r="G242" s="260" t="s">
        <v>159</v>
      </c>
      <c r="H242" s="261">
        <v>31.25</v>
      </c>
      <c r="I242" s="262"/>
      <c r="J242" s="263">
        <f>ROUND(I242*H242,2)</f>
        <v>0</v>
      </c>
      <c r="K242" s="259" t="s">
        <v>133</v>
      </c>
      <c r="L242" s="264"/>
      <c r="M242" s="265" t="s">
        <v>33</v>
      </c>
      <c r="N242" s="266" t="s">
        <v>49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194</v>
      </c>
      <c r="AT242" s="217" t="s">
        <v>242</v>
      </c>
      <c r="AU242" s="217" t="s">
        <v>88</v>
      </c>
      <c r="AY242" s="18" t="s">
        <v>127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86</v>
      </c>
      <c r="BK242" s="218">
        <f>ROUND(I242*H242,2)</f>
        <v>0</v>
      </c>
      <c r="BL242" s="18" t="s">
        <v>134</v>
      </c>
      <c r="BM242" s="217" t="s">
        <v>691</v>
      </c>
    </row>
    <row r="243" s="13" customFormat="1">
      <c r="A243" s="13"/>
      <c r="B243" s="224"/>
      <c r="C243" s="225"/>
      <c r="D243" s="226" t="s">
        <v>138</v>
      </c>
      <c r="E243" s="227" t="s">
        <v>33</v>
      </c>
      <c r="F243" s="228" t="s">
        <v>684</v>
      </c>
      <c r="G243" s="225"/>
      <c r="H243" s="227" t="s">
        <v>33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138</v>
      </c>
      <c r="AU243" s="234" t="s">
        <v>88</v>
      </c>
      <c r="AV243" s="13" t="s">
        <v>86</v>
      </c>
      <c r="AW243" s="13" t="s">
        <v>40</v>
      </c>
      <c r="AX243" s="13" t="s">
        <v>78</v>
      </c>
      <c r="AY243" s="234" t="s">
        <v>127</v>
      </c>
    </row>
    <row r="244" s="13" customFormat="1">
      <c r="A244" s="13"/>
      <c r="B244" s="224"/>
      <c r="C244" s="225"/>
      <c r="D244" s="226" t="s">
        <v>138</v>
      </c>
      <c r="E244" s="227" t="s">
        <v>33</v>
      </c>
      <c r="F244" s="228" t="s">
        <v>685</v>
      </c>
      <c r="G244" s="225"/>
      <c r="H244" s="227" t="s">
        <v>33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138</v>
      </c>
      <c r="AU244" s="234" t="s">
        <v>88</v>
      </c>
      <c r="AV244" s="13" t="s">
        <v>86</v>
      </c>
      <c r="AW244" s="13" t="s">
        <v>40</v>
      </c>
      <c r="AX244" s="13" t="s">
        <v>78</v>
      </c>
      <c r="AY244" s="234" t="s">
        <v>127</v>
      </c>
    </row>
    <row r="245" s="13" customFormat="1">
      <c r="A245" s="13"/>
      <c r="B245" s="224"/>
      <c r="C245" s="225"/>
      <c r="D245" s="226" t="s">
        <v>138</v>
      </c>
      <c r="E245" s="227" t="s">
        <v>33</v>
      </c>
      <c r="F245" s="228" t="s">
        <v>686</v>
      </c>
      <c r="G245" s="225"/>
      <c r="H245" s="227" t="s">
        <v>33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138</v>
      </c>
      <c r="AU245" s="234" t="s">
        <v>88</v>
      </c>
      <c r="AV245" s="13" t="s">
        <v>86</v>
      </c>
      <c r="AW245" s="13" t="s">
        <v>40</v>
      </c>
      <c r="AX245" s="13" t="s">
        <v>78</v>
      </c>
      <c r="AY245" s="234" t="s">
        <v>127</v>
      </c>
    </row>
    <row r="246" s="14" customFormat="1">
      <c r="A246" s="14"/>
      <c r="B246" s="235"/>
      <c r="C246" s="236"/>
      <c r="D246" s="226" t="s">
        <v>138</v>
      </c>
      <c r="E246" s="237" t="s">
        <v>33</v>
      </c>
      <c r="F246" s="238" t="s">
        <v>687</v>
      </c>
      <c r="G246" s="236"/>
      <c r="H246" s="239">
        <v>23.25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138</v>
      </c>
      <c r="AU246" s="245" t="s">
        <v>88</v>
      </c>
      <c r="AV246" s="14" t="s">
        <v>88</v>
      </c>
      <c r="AW246" s="14" t="s">
        <v>40</v>
      </c>
      <c r="AX246" s="14" t="s">
        <v>78</v>
      </c>
      <c r="AY246" s="245" t="s">
        <v>127</v>
      </c>
    </row>
    <row r="247" s="14" customFormat="1">
      <c r="A247" s="14"/>
      <c r="B247" s="235"/>
      <c r="C247" s="236"/>
      <c r="D247" s="226" t="s">
        <v>138</v>
      </c>
      <c r="E247" s="237" t="s">
        <v>33</v>
      </c>
      <c r="F247" s="238" t="s">
        <v>688</v>
      </c>
      <c r="G247" s="236"/>
      <c r="H247" s="239">
        <v>8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138</v>
      </c>
      <c r="AU247" s="245" t="s">
        <v>88</v>
      </c>
      <c r="AV247" s="14" t="s">
        <v>88</v>
      </c>
      <c r="AW247" s="14" t="s">
        <v>40</v>
      </c>
      <c r="AX247" s="14" t="s">
        <v>78</v>
      </c>
      <c r="AY247" s="245" t="s">
        <v>127</v>
      </c>
    </row>
    <row r="248" s="15" customFormat="1">
      <c r="A248" s="15"/>
      <c r="B248" s="246"/>
      <c r="C248" s="247"/>
      <c r="D248" s="226" t="s">
        <v>138</v>
      </c>
      <c r="E248" s="248" t="s">
        <v>33</v>
      </c>
      <c r="F248" s="249" t="s">
        <v>150</v>
      </c>
      <c r="G248" s="247"/>
      <c r="H248" s="250">
        <v>31.25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6" t="s">
        <v>138</v>
      </c>
      <c r="AU248" s="256" t="s">
        <v>88</v>
      </c>
      <c r="AV248" s="15" t="s">
        <v>134</v>
      </c>
      <c r="AW248" s="15" t="s">
        <v>40</v>
      </c>
      <c r="AX248" s="15" t="s">
        <v>86</v>
      </c>
      <c r="AY248" s="256" t="s">
        <v>127</v>
      </c>
    </row>
    <row r="249" s="2" customFormat="1" ht="16.5" customHeight="1">
      <c r="A249" s="40"/>
      <c r="B249" s="41"/>
      <c r="C249" s="206" t="s">
        <v>433</v>
      </c>
      <c r="D249" s="206" t="s">
        <v>129</v>
      </c>
      <c r="E249" s="207" t="s">
        <v>692</v>
      </c>
      <c r="F249" s="208" t="s">
        <v>693</v>
      </c>
      <c r="G249" s="209" t="s">
        <v>159</v>
      </c>
      <c r="H249" s="210">
        <v>31.25</v>
      </c>
      <c r="I249" s="211"/>
      <c r="J249" s="212">
        <f>ROUND(I249*H249,2)</f>
        <v>0</v>
      </c>
      <c r="K249" s="208" t="s">
        <v>133</v>
      </c>
      <c r="L249" s="46"/>
      <c r="M249" s="213" t="s">
        <v>33</v>
      </c>
      <c r="N249" s="214" t="s">
        <v>49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134</v>
      </c>
      <c r="AT249" s="217" t="s">
        <v>129</v>
      </c>
      <c r="AU249" s="217" t="s">
        <v>88</v>
      </c>
      <c r="AY249" s="18" t="s">
        <v>127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8" t="s">
        <v>86</v>
      </c>
      <c r="BK249" s="218">
        <f>ROUND(I249*H249,2)</f>
        <v>0</v>
      </c>
      <c r="BL249" s="18" t="s">
        <v>134</v>
      </c>
      <c r="BM249" s="217" t="s">
        <v>694</v>
      </c>
    </row>
    <row r="250" s="2" customFormat="1">
      <c r="A250" s="40"/>
      <c r="B250" s="41"/>
      <c r="C250" s="42"/>
      <c r="D250" s="219" t="s">
        <v>136</v>
      </c>
      <c r="E250" s="42"/>
      <c r="F250" s="220" t="s">
        <v>695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8" t="s">
        <v>136</v>
      </c>
      <c r="AU250" s="18" t="s">
        <v>88</v>
      </c>
    </row>
    <row r="251" s="13" customFormat="1">
      <c r="A251" s="13"/>
      <c r="B251" s="224"/>
      <c r="C251" s="225"/>
      <c r="D251" s="226" t="s">
        <v>138</v>
      </c>
      <c r="E251" s="227" t="s">
        <v>33</v>
      </c>
      <c r="F251" s="228" t="s">
        <v>684</v>
      </c>
      <c r="G251" s="225"/>
      <c r="H251" s="227" t="s">
        <v>33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138</v>
      </c>
      <c r="AU251" s="234" t="s">
        <v>88</v>
      </c>
      <c r="AV251" s="13" t="s">
        <v>86</v>
      </c>
      <c r="AW251" s="13" t="s">
        <v>40</v>
      </c>
      <c r="AX251" s="13" t="s">
        <v>78</v>
      </c>
      <c r="AY251" s="234" t="s">
        <v>127</v>
      </c>
    </row>
    <row r="252" s="13" customFormat="1">
      <c r="A252" s="13"/>
      <c r="B252" s="224"/>
      <c r="C252" s="225"/>
      <c r="D252" s="226" t="s">
        <v>138</v>
      </c>
      <c r="E252" s="227" t="s">
        <v>33</v>
      </c>
      <c r="F252" s="228" t="s">
        <v>685</v>
      </c>
      <c r="G252" s="225"/>
      <c r="H252" s="227" t="s">
        <v>33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138</v>
      </c>
      <c r="AU252" s="234" t="s">
        <v>88</v>
      </c>
      <c r="AV252" s="13" t="s">
        <v>86</v>
      </c>
      <c r="AW252" s="13" t="s">
        <v>40</v>
      </c>
      <c r="AX252" s="13" t="s">
        <v>78</v>
      </c>
      <c r="AY252" s="234" t="s">
        <v>127</v>
      </c>
    </row>
    <row r="253" s="13" customFormat="1">
      <c r="A253" s="13"/>
      <c r="B253" s="224"/>
      <c r="C253" s="225"/>
      <c r="D253" s="226" t="s">
        <v>138</v>
      </c>
      <c r="E253" s="227" t="s">
        <v>33</v>
      </c>
      <c r="F253" s="228" t="s">
        <v>686</v>
      </c>
      <c r="G253" s="225"/>
      <c r="H253" s="227" t="s">
        <v>33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138</v>
      </c>
      <c r="AU253" s="234" t="s">
        <v>88</v>
      </c>
      <c r="AV253" s="13" t="s">
        <v>86</v>
      </c>
      <c r="AW253" s="13" t="s">
        <v>40</v>
      </c>
      <c r="AX253" s="13" t="s">
        <v>78</v>
      </c>
      <c r="AY253" s="234" t="s">
        <v>127</v>
      </c>
    </row>
    <row r="254" s="14" customFormat="1">
      <c r="A254" s="14"/>
      <c r="B254" s="235"/>
      <c r="C254" s="236"/>
      <c r="D254" s="226" t="s">
        <v>138</v>
      </c>
      <c r="E254" s="237" t="s">
        <v>33</v>
      </c>
      <c r="F254" s="238" t="s">
        <v>687</v>
      </c>
      <c r="G254" s="236"/>
      <c r="H254" s="239">
        <v>23.25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138</v>
      </c>
      <c r="AU254" s="245" t="s">
        <v>88</v>
      </c>
      <c r="AV254" s="14" t="s">
        <v>88</v>
      </c>
      <c r="AW254" s="14" t="s">
        <v>40</v>
      </c>
      <c r="AX254" s="14" t="s">
        <v>78</v>
      </c>
      <c r="AY254" s="245" t="s">
        <v>127</v>
      </c>
    </row>
    <row r="255" s="14" customFormat="1">
      <c r="A255" s="14"/>
      <c r="B255" s="235"/>
      <c r="C255" s="236"/>
      <c r="D255" s="226" t="s">
        <v>138</v>
      </c>
      <c r="E255" s="237" t="s">
        <v>33</v>
      </c>
      <c r="F255" s="238" t="s">
        <v>688</v>
      </c>
      <c r="G255" s="236"/>
      <c r="H255" s="239">
        <v>8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138</v>
      </c>
      <c r="AU255" s="245" t="s">
        <v>88</v>
      </c>
      <c r="AV255" s="14" t="s">
        <v>88</v>
      </c>
      <c r="AW255" s="14" t="s">
        <v>40</v>
      </c>
      <c r="AX255" s="14" t="s">
        <v>78</v>
      </c>
      <c r="AY255" s="245" t="s">
        <v>127</v>
      </c>
    </row>
    <row r="256" s="15" customFormat="1">
      <c r="A256" s="15"/>
      <c r="B256" s="246"/>
      <c r="C256" s="247"/>
      <c r="D256" s="226" t="s">
        <v>138</v>
      </c>
      <c r="E256" s="248" t="s">
        <v>33</v>
      </c>
      <c r="F256" s="249" t="s">
        <v>150</v>
      </c>
      <c r="G256" s="247"/>
      <c r="H256" s="250">
        <v>31.25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6" t="s">
        <v>138</v>
      </c>
      <c r="AU256" s="256" t="s">
        <v>88</v>
      </c>
      <c r="AV256" s="15" t="s">
        <v>134</v>
      </c>
      <c r="AW256" s="15" t="s">
        <v>40</v>
      </c>
      <c r="AX256" s="15" t="s">
        <v>86</v>
      </c>
      <c r="AY256" s="256" t="s">
        <v>127</v>
      </c>
    </row>
    <row r="257" s="2" customFormat="1" ht="16.5" customHeight="1">
      <c r="A257" s="40"/>
      <c r="B257" s="41"/>
      <c r="C257" s="206" t="s">
        <v>437</v>
      </c>
      <c r="D257" s="206" t="s">
        <v>129</v>
      </c>
      <c r="E257" s="207" t="s">
        <v>696</v>
      </c>
      <c r="F257" s="208" t="s">
        <v>697</v>
      </c>
      <c r="G257" s="209" t="s">
        <v>159</v>
      </c>
      <c r="H257" s="210">
        <v>93.75</v>
      </c>
      <c r="I257" s="211"/>
      <c r="J257" s="212">
        <f>ROUND(I257*H257,2)</f>
        <v>0</v>
      </c>
      <c r="K257" s="208" t="s">
        <v>133</v>
      </c>
      <c r="L257" s="46"/>
      <c r="M257" s="213" t="s">
        <v>33</v>
      </c>
      <c r="N257" s="214" t="s">
        <v>49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134</v>
      </c>
      <c r="AT257" s="217" t="s">
        <v>129</v>
      </c>
      <c r="AU257" s="217" t="s">
        <v>88</v>
      </c>
      <c r="AY257" s="18" t="s">
        <v>127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86</v>
      </c>
      <c r="BK257" s="218">
        <f>ROUND(I257*H257,2)</f>
        <v>0</v>
      </c>
      <c r="BL257" s="18" t="s">
        <v>134</v>
      </c>
      <c r="BM257" s="217" t="s">
        <v>698</v>
      </c>
    </row>
    <row r="258" s="2" customFormat="1">
      <c r="A258" s="40"/>
      <c r="B258" s="41"/>
      <c r="C258" s="42"/>
      <c r="D258" s="219" t="s">
        <v>136</v>
      </c>
      <c r="E258" s="42"/>
      <c r="F258" s="220" t="s">
        <v>699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136</v>
      </c>
      <c r="AU258" s="18" t="s">
        <v>88</v>
      </c>
    </row>
    <row r="259" s="13" customFormat="1">
      <c r="A259" s="13"/>
      <c r="B259" s="224"/>
      <c r="C259" s="225"/>
      <c r="D259" s="226" t="s">
        <v>138</v>
      </c>
      <c r="E259" s="227" t="s">
        <v>33</v>
      </c>
      <c r="F259" s="228" t="s">
        <v>700</v>
      </c>
      <c r="G259" s="225"/>
      <c r="H259" s="227" t="s">
        <v>33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138</v>
      </c>
      <c r="AU259" s="234" t="s">
        <v>88</v>
      </c>
      <c r="AV259" s="13" t="s">
        <v>86</v>
      </c>
      <c r="AW259" s="13" t="s">
        <v>40</v>
      </c>
      <c r="AX259" s="13" t="s">
        <v>78</v>
      </c>
      <c r="AY259" s="234" t="s">
        <v>127</v>
      </c>
    </row>
    <row r="260" s="13" customFormat="1">
      <c r="A260" s="13"/>
      <c r="B260" s="224"/>
      <c r="C260" s="225"/>
      <c r="D260" s="226" t="s">
        <v>138</v>
      </c>
      <c r="E260" s="227" t="s">
        <v>33</v>
      </c>
      <c r="F260" s="228" t="s">
        <v>684</v>
      </c>
      <c r="G260" s="225"/>
      <c r="H260" s="227" t="s">
        <v>33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138</v>
      </c>
      <c r="AU260" s="234" t="s">
        <v>88</v>
      </c>
      <c r="AV260" s="13" t="s">
        <v>86</v>
      </c>
      <c r="AW260" s="13" t="s">
        <v>40</v>
      </c>
      <c r="AX260" s="13" t="s">
        <v>78</v>
      </c>
      <c r="AY260" s="234" t="s">
        <v>127</v>
      </c>
    </row>
    <row r="261" s="13" customFormat="1">
      <c r="A261" s="13"/>
      <c r="B261" s="224"/>
      <c r="C261" s="225"/>
      <c r="D261" s="226" t="s">
        <v>138</v>
      </c>
      <c r="E261" s="227" t="s">
        <v>33</v>
      </c>
      <c r="F261" s="228" t="s">
        <v>685</v>
      </c>
      <c r="G261" s="225"/>
      <c r="H261" s="227" t="s">
        <v>33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138</v>
      </c>
      <c r="AU261" s="234" t="s">
        <v>88</v>
      </c>
      <c r="AV261" s="13" t="s">
        <v>86</v>
      </c>
      <c r="AW261" s="13" t="s">
        <v>40</v>
      </c>
      <c r="AX261" s="13" t="s">
        <v>78</v>
      </c>
      <c r="AY261" s="234" t="s">
        <v>127</v>
      </c>
    </row>
    <row r="262" s="13" customFormat="1">
      <c r="A262" s="13"/>
      <c r="B262" s="224"/>
      <c r="C262" s="225"/>
      <c r="D262" s="226" t="s">
        <v>138</v>
      </c>
      <c r="E262" s="227" t="s">
        <v>33</v>
      </c>
      <c r="F262" s="228" t="s">
        <v>686</v>
      </c>
      <c r="G262" s="225"/>
      <c r="H262" s="227" t="s">
        <v>33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138</v>
      </c>
      <c r="AU262" s="234" t="s">
        <v>88</v>
      </c>
      <c r="AV262" s="13" t="s">
        <v>86</v>
      </c>
      <c r="AW262" s="13" t="s">
        <v>40</v>
      </c>
      <c r="AX262" s="13" t="s">
        <v>78</v>
      </c>
      <c r="AY262" s="234" t="s">
        <v>127</v>
      </c>
    </row>
    <row r="263" s="14" customFormat="1">
      <c r="A263" s="14"/>
      <c r="B263" s="235"/>
      <c r="C263" s="236"/>
      <c r="D263" s="226" t="s">
        <v>138</v>
      </c>
      <c r="E263" s="237" t="s">
        <v>33</v>
      </c>
      <c r="F263" s="238" t="s">
        <v>687</v>
      </c>
      <c r="G263" s="236"/>
      <c r="H263" s="239">
        <v>23.25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138</v>
      </c>
      <c r="AU263" s="245" t="s">
        <v>88</v>
      </c>
      <c r="AV263" s="14" t="s">
        <v>88</v>
      </c>
      <c r="AW263" s="14" t="s">
        <v>40</v>
      </c>
      <c r="AX263" s="14" t="s">
        <v>78</v>
      </c>
      <c r="AY263" s="245" t="s">
        <v>127</v>
      </c>
    </row>
    <row r="264" s="14" customFormat="1">
      <c r="A264" s="14"/>
      <c r="B264" s="235"/>
      <c r="C264" s="236"/>
      <c r="D264" s="226" t="s">
        <v>138</v>
      </c>
      <c r="E264" s="237" t="s">
        <v>33</v>
      </c>
      <c r="F264" s="238" t="s">
        <v>688</v>
      </c>
      <c r="G264" s="236"/>
      <c r="H264" s="239">
        <v>8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138</v>
      </c>
      <c r="AU264" s="245" t="s">
        <v>88</v>
      </c>
      <c r="AV264" s="14" t="s">
        <v>88</v>
      </c>
      <c r="AW264" s="14" t="s">
        <v>40</v>
      </c>
      <c r="AX264" s="14" t="s">
        <v>78</v>
      </c>
      <c r="AY264" s="245" t="s">
        <v>127</v>
      </c>
    </row>
    <row r="265" s="15" customFormat="1">
      <c r="A265" s="15"/>
      <c r="B265" s="246"/>
      <c r="C265" s="247"/>
      <c r="D265" s="226" t="s">
        <v>138</v>
      </c>
      <c r="E265" s="248" t="s">
        <v>33</v>
      </c>
      <c r="F265" s="249" t="s">
        <v>150</v>
      </c>
      <c r="G265" s="247"/>
      <c r="H265" s="250">
        <v>31.25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138</v>
      </c>
      <c r="AU265" s="256" t="s">
        <v>88</v>
      </c>
      <c r="AV265" s="15" t="s">
        <v>134</v>
      </c>
      <c r="AW265" s="15" t="s">
        <v>40</v>
      </c>
      <c r="AX265" s="15" t="s">
        <v>86</v>
      </c>
      <c r="AY265" s="256" t="s">
        <v>127</v>
      </c>
    </row>
    <row r="266" s="14" customFormat="1">
      <c r="A266" s="14"/>
      <c r="B266" s="235"/>
      <c r="C266" s="236"/>
      <c r="D266" s="226" t="s">
        <v>138</v>
      </c>
      <c r="E266" s="236"/>
      <c r="F266" s="238" t="s">
        <v>701</v>
      </c>
      <c r="G266" s="236"/>
      <c r="H266" s="239">
        <v>93.75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138</v>
      </c>
      <c r="AU266" s="245" t="s">
        <v>88</v>
      </c>
      <c r="AV266" s="14" t="s">
        <v>88</v>
      </c>
      <c r="AW266" s="14" t="s">
        <v>4</v>
      </c>
      <c r="AX266" s="14" t="s">
        <v>86</v>
      </c>
      <c r="AY266" s="245" t="s">
        <v>127</v>
      </c>
    </row>
    <row r="267" s="12" customFormat="1" ht="22.8" customHeight="1">
      <c r="A267" s="12"/>
      <c r="B267" s="190"/>
      <c r="C267" s="191"/>
      <c r="D267" s="192" t="s">
        <v>77</v>
      </c>
      <c r="E267" s="204" t="s">
        <v>151</v>
      </c>
      <c r="F267" s="204" t="s">
        <v>702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SUM(P268:P276)</f>
        <v>0</v>
      </c>
      <c r="Q267" s="198"/>
      <c r="R267" s="199">
        <f>SUM(R268:R276)</f>
        <v>3.9905800000000005</v>
      </c>
      <c r="S267" s="198"/>
      <c r="T267" s="200">
        <f>SUM(T268:T276)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86</v>
      </c>
      <c r="AT267" s="202" t="s">
        <v>77</v>
      </c>
      <c r="AU267" s="202" t="s">
        <v>86</v>
      </c>
      <c r="AY267" s="201" t="s">
        <v>127</v>
      </c>
      <c r="BK267" s="203">
        <f>SUM(BK268:BK276)</f>
        <v>0</v>
      </c>
    </row>
    <row r="268" s="2" customFormat="1" ht="37.8" customHeight="1">
      <c r="A268" s="40"/>
      <c r="B268" s="41"/>
      <c r="C268" s="206" t="s">
        <v>441</v>
      </c>
      <c r="D268" s="206" t="s">
        <v>129</v>
      </c>
      <c r="E268" s="207" t="s">
        <v>703</v>
      </c>
      <c r="F268" s="208" t="s">
        <v>704</v>
      </c>
      <c r="G268" s="209" t="s">
        <v>401</v>
      </c>
      <c r="H268" s="210">
        <v>234</v>
      </c>
      <c r="I268" s="211"/>
      <c r="J268" s="212">
        <f>ROUND(I268*H268,2)</f>
        <v>0</v>
      </c>
      <c r="K268" s="208" t="s">
        <v>33</v>
      </c>
      <c r="L268" s="46"/>
      <c r="M268" s="213" t="s">
        <v>33</v>
      </c>
      <c r="N268" s="214" t="s">
        <v>49</v>
      </c>
      <c r="O268" s="86"/>
      <c r="P268" s="215">
        <f>O268*H268</f>
        <v>0</v>
      </c>
      <c r="Q268" s="215">
        <v>0.016820000000000002</v>
      </c>
      <c r="R268" s="215">
        <f>Q268*H268</f>
        <v>3.9358800000000005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134</v>
      </c>
      <c r="AT268" s="217" t="s">
        <v>129</v>
      </c>
      <c r="AU268" s="217" t="s">
        <v>88</v>
      </c>
      <c r="AY268" s="18" t="s">
        <v>127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86</v>
      </c>
      <c r="BK268" s="218">
        <f>ROUND(I268*H268,2)</f>
        <v>0</v>
      </c>
      <c r="BL268" s="18" t="s">
        <v>134</v>
      </c>
      <c r="BM268" s="217" t="s">
        <v>705</v>
      </c>
    </row>
    <row r="269" s="13" customFormat="1">
      <c r="A269" s="13"/>
      <c r="B269" s="224"/>
      <c r="C269" s="225"/>
      <c r="D269" s="226" t="s">
        <v>138</v>
      </c>
      <c r="E269" s="227" t="s">
        <v>33</v>
      </c>
      <c r="F269" s="228" t="s">
        <v>706</v>
      </c>
      <c r="G269" s="225"/>
      <c r="H269" s="227" t="s">
        <v>33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138</v>
      </c>
      <c r="AU269" s="234" t="s">
        <v>88</v>
      </c>
      <c r="AV269" s="13" t="s">
        <v>86</v>
      </c>
      <c r="AW269" s="13" t="s">
        <v>40</v>
      </c>
      <c r="AX269" s="13" t="s">
        <v>78</v>
      </c>
      <c r="AY269" s="234" t="s">
        <v>127</v>
      </c>
    </row>
    <row r="270" s="14" customFormat="1">
      <c r="A270" s="14"/>
      <c r="B270" s="235"/>
      <c r="C270" s="236"/>
      <c r="D270" s="226" t="s">
        <v>138</v>
      </c>
      <c r="E270" s="237" t="s">
        <v>33</v>
      </c>
      <c r="F270" s="238" t="s">
        <v>707</v>
      </c>
      <c r="G270" s="236"/>
      <c r="H270" s="239">
        <v>234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138</v>
      </c>
      <c r="AU270" s="245" t="s">
        <v>88</v>
      </c>
      <c r="AV270" s="14" t="s">
        <v>88</v>
      </c>
      <c r="AW270" s="14" t="s">
        <v>40</v>
      </c>
      <c r="AX270" s="14" t="s">
        <v>86</v>
      </c>
      <c r="AY270" s="245" t="s">
        <v>127</v>
      </c>
    </row>
    <row r="271" s="2" customFormat="1" ht="21.75" customHeight="1">
      <c r="A271" s="40"/>
      <c r="B271" s="41"/>
      <c r="C271" s="206" t="s">
        <v>447</v>
      </c>
      <c r="D271" s="206" t="s">
        <v>129</v>
      </c>
      <c r="E271" s="207" t="s">
        <v>708</v>
      </c>
      <c r="F271" s="208" t="s">
        <v>709</v>
      </c>
      <c r="G271" s="209" t="s">
        <v>401</v>
      </c>
      <c r="H271" s="210">
        <v>2.5</v>
      </c>
      <c r="I271" s="211"/>
      <c r="J271" s="212">
        <f>ROUND(I271*H271,2)</f>
        <v>0</v>
      </c>
      <c r="K271" s="208" t="s">
        <v>133</v>
      </c>
      <c r="L271" s="46"/>
      <c r="M271" s="213" t="s">
        <v>33</v>
      </c>
      <c r="N271" s="214" t="s">
        <v>49</v>
      </c>
      <c r="O271" s="86"/>
      <c r="P271" s="215">
        <f>O271*H271</f>
        <v>0</v>
      </c>
      <c r="Q271" s="215">
        <v>0.0038800000000000002</v>
      </c>
      <c r="R271" s="215">
        <f>Q271*H271</f>
        <v>0.0097000000000000003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134</v>
      </c>
      <c r="AT271" s="217" t="s">
        <v>129</v>
      </c>
      <c r="AU271" s="217" t="s">
        <v>88</v>
      </c>
      <c r="AY271" s="18" t="s">
        <v>127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86</v>
      </c>
      <c r="BK271" s="218">
        <f>ROUND(I271*H271,2)</f>
        <v>0</v>
      </c>
      <c r="BL271" s="18" t="s">
        <v>134</v>
      </c>
      <c r="BM271" s="217" t="s">
        <v>710</v>
      </c>
    </row>
    <row r="272" s="2" customFormat="1">
      <c r="A272" s="40"/>
      <c r="B272" s="41"/>
      <c r="C272" s="42"/>
      <c r="D272" s="219" t="s">
        <v>136</v>
      </c>
      <c r="E272" s="42"/>
      <c r="F272" s="220" t="s">
        <v>711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136</v>
      </c>
      <c r="AU272" s="18" t="s">
        <v>88</v>
      </c>
    </row>
    <row r="273" s="13" customFormat="1">
      <c r="A273" s="13"/>
      <c r="B273" s="224"/>
      <c r="C273" s="225"/>
      <c r="D273" s="226" t="s">
        <v>138</v>
      </c>
      <c r="E273" s="227" t="s">
        <v>33</v>
      </c>
      <c r="F273" s="228" t="s">
        <v>712</v>
      </c>
      <c r="G273" s="225"/>
      <c r="H273" s="227" t="s">
        <v>33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138</v>
      </c>
      <c r="AU273" s="234" t="s">
        <v>88</v>
      </c>
      <c r="AV273" s="13" t="s">
        <v>86</v>
      </c>
      <c r="AW273" s="13" t="s">
        <v>40</v>
      </c>
      <c r="AX273" s="13" t="s">
        <v>78</v>
      </c>
      <c r="AY273" s="234" t="s">
        <v>127</v>
      </c>
    </row>
    <row r="274" s="14" customFormat="1">
      <c r="A274" s="14"/>
      <c r="B274" s="235"/>
      <c r="C274" s="236"/>
      <c r="D274" s="226" t="s">
        <v>138</v>
      </c>
      <c r="E274" s="237" t="s">
        <v>33</v>
      </c>
      <c r="F274" s="238" t="s">
        <v>713</v>
      </c>
      <c r="G274" s="236"/>
      <c r="H274" s="239">
        <v>2.5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138</v>
      </c>
      <c r="AU274" s="245" t="s">
        <v>88</v>
      </c>
      <c r="AV274" s="14" t="s">
        <v>88</v>
      </c>
      <c r="AW274" s="14" t="s">
        <v>40</v>
      </c>
      <c r="AX274" s="14" t="s">
        <v>86</v>
      </c>
      <c r="AY274" s="245" t="s">
        <v>127</v>
      </c>
    </row>
    <row r="275" s="2" customFormat="1" ht="16.5" customHeight="1">
      <c r="A275" s="40"/>
      <c r="B275" s="41"/>
      <c r="C275" s="257" t="s">
        <v>455</v>
      </c>
      <c r="D275" s="257" t="s">
        <v>242</v>
      </c>
      <c r="E275" s="258" t="s">
        <v>714</v>
      </c>
      <c r="F275" s="259" t="s">
        <v>715</v>
      </c>
      <c r="G275" s="260" t="s">
        <v>419</v>
      </c>
      <c r="H275" s="261">
        <v>1</v>
      </c>
      <c r="I275" s="262"/>
      <c r="J275" s="263">
        <f>ROUND(I275*H275,2)</f>
        <v>0</v>
      </c>
      <c r="K275" s="259" t="s">
        <v>133</v>
      </c>
      <c r="L275" s="264"/>
      <c r="M275" s="265" t="s">
        <v>33</v>
      </c>
      <c r="N275" s="266" t="s">
        <v>49</v>
      </c>
      <c r="O275" s="86"/>
      <c r="P275" s="215">
        <f>O275*H275</f>
        <v>0</v>
      </c>
      <c r="Q275" s="215">
        <v>0.044999999999999998</v>
      </c>
      <c r="R275" s="215">
        <f>Q275*H275</f>
        <v>0.044999999999999998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194</v>
      </c>
      <c r="AT275" s="217" t="s">
        <v>242</v>
      </c>
      <c r="AU275" s="217" t="s">
        <v>88</v>
      </c>
      <c r="AY275" s="18" t="s">
        <v>127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86</v>
      </c>
      <c r="BK275" s="218">
        <f>ROUND(I275*H275,2)</f>
        <v>0</v>
      </c>
      <c r="BL275" s="18" t="s">
        <v>134</v>
      </c>
      <c r="BM275" s="217" t="s">
        <v>716</v>
      </c>
    </row>
    <row r="276" s="14" customFormat="1">
      <c r="A276" s="14"/>
      <c r="B276" s="235"/>
      <c r="C276" s="236"/>
      <c r="D276" s="226" t="s">
        <v>138</v>
      </c>
      <c r="E276" s="237" t="s">
        <v>33</v>
      </c>
      <c r="F276" s="238" t="s">
        <v>86</v>
      </c>
      <c r="G276" s="236"/>
      <c r="H276" s="239">
        <v>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138</v>
      </c>
      <c r="AU276" s="245" t="s">
        <v>88</v>
      </c>
      <c r="AV276" s="14" t="s">
        <v>88</v>
      </c>
      <c r="AW276" s="14" t="s">
        <v>40</v>
      </c>
      <c r="AX276" s="14" t="s">
        <v>86</v>
      </c>
      <c r="AY276" s="245" t="s">
        <v>127</v>
      </c>
    </row>
    <row r="277" s="12" customFormat="1" ht="22.8" customHeight="1">
      <c r="A277" s="12"/>
      <c r="B277" s="190"/>
      <c r="C277" s="191"/>
      <c r="D277" s="192" t="s">
        <v>77</v>
      </c>
      <c r="E277" s="204" t="s">
        <v>496</v>
      </c>
      <c r="F277" s="204" t="s">
        <v>497</v>
      </c>
      <c r="G277" s="191"/>
      <c r="H277" s="191"/>
      <c r="I277" s="194"/>
      <c r="J277" s="205">
        <f>BK277</f>
        <v>0</v>
      </c>
      <c r="K277" s="191"/>
      <c r="L277" s="196"/>
      <c r="M277" s="197"/>
      <c r="N277" s="198"/>
      <c r="O277" s="198"/>
      <c r="P277" s="199">
        <f>SUM(P278:P283)</f>
        <v>0</v>
      </c>
      <c r="Q277" s="198"/>
      <c r="R277" s="199">
        <f>SUM(R278:R283)</f>
        <v>0</v>
      </c>
      <c r="S277" s="198"/>
      <c r="T277" s="200">
        <f>SUM(T278:T283)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1" t="s">
        <v>86</v>
      </c>
      <c r="AT277" s="202" t="s">
        <v>77</v>
      </c>
      <c r="AU277" s="202" t="s">
        <v>86</v>
      </c>
      <c r="AY277" s="201" t="s">
        <v>127</v>
      </c>
      <c r="BK277" s="203">
        <f>SUM(BK278:BK283)</f>
        <v>0</v>
      </c>
    </row>
    <row r="278" s="2" customFormat="1" ht="16.5" customHeight="1">
      <c r="A278" s="40"/>
      <c r="B278" s="41"/>
      <c r="C278" s="206" t="s">
        <v>461</v>
      </c>
      <c r="D278" s="206" t="s">
        <v>129</v>
      </c>
      <c r="E278" s="207" t="s">
        <v>717</v>
      </c>
      <c r="F278" s="208" t="s">
        <v>718</v>
      </c>
      <c r="G278" s="209" t="s">
        <v>208</v>
      </c>
      <c r="H278" s="210">
        <v>6.077</v>
      </c>
      <c r="I278" s="211"/>
      <c r="J278" s="212">
        <f>ROUND(I278*H278,2)</f>
        <v>0</v>
      </c>
      <c r="K278" s="208" t="s">
        <v>133</v>
      </c>
      <c r="L278" s="46"/>
      <c r="M278" s="213" t="s">
        <v>33</v>
      </c>
      <c r="N278" s="214" t="s">
        <v>49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134</v>
      </c>
      <c r="AT278" s="217" t="s">
        <v>129</v>
      </c>
      <c r="AU278" s="217" t="s">
        <v>88</v>
      </c>
      <c r="AY278" s="18" t="s">
        <v>127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86</v>
      </c>
      <c r="BK278" s="218">
        <f>ROUND(I278*H278,2)</f>
        <v>0</v>
      </c>
      <c r="BL278" s="18" t="s">
        <v>134</v>
      </c>
      <c r="BM278" s="217" t="s">
        <v>719</v>
      </c>
    </row>
    <row r="279" s="2" customFormat="1">
      <c r="A279" s="40"/>
      <c r="B279" s="41"/>
      <c r="C279" s="42"/>
      <c r="D279" s="219" t="s">
        <v>136</v>
      </c>
      <c r="E279" s="42"/>
      <c r="F279" s="220" t="s">
        <v>720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8" t="s">
        <v>136</v>
      </c>
      <c r="AU279" s="18" t="s">
        <v>88</v>
      </c>
    </row>
    <row r="280" s="14" customFormat="1">
      <c r="A280" s="14"/>
      <c r="B280" s="235"/>
      <c r="C280" s="236"/>
      <c r="D280" s="226" t="s">
        <v>138</v>
      </c>
      <c r="E280" s="237" t="s">
        <v>33</v>
      </c>
      <c r="F280" s="238" t="s">
        <v>721</v>
      </c>
      <c r="G280" s="236"/>
      <c r="H280" s="239">
        <v>6.077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138</v>
      </c>
      <c r="AU280" s="245" t="s">
        <v>88</v>
      </c>
      <c r="AV280" s="14" t="s">
        <v>88</v>
      </c>
      <c r="AW280" s="14" t="s">
        <v>40</v>
      </c>
      <c r="AX280" s="14" t="s">
        <v>86</v>
      </c>
      <c r="AY280" s="245" t="s">
        <v>127</v>
      </c>
    </row>
    <row r="281" s="2" customFormat="1" ht="24.15" customHeight="1">
      <c r="A281" s="40"/>
      <c r="B281" s="41"/>
      <c r="C281" s="206" t="s">
        <v>468</v>
      </c>
      <c r="D281" s="206" t="s">
        <v>129</v>
      </c>
      <c r="E281" s="207" t="s">
        <v>722</v>
      </c>
      <c r="F281" s="208" t="s">
        <v>723</v>
      </c>
      <c r="G281" s="209" t="s">
        <v>208</v>
      </c>
      <c r="H281" s="210">
        <v>3.9900000000000002</v>
      </c>
      <c r="I281" s="211"/>
      <c r="J281" s="212">
        <f>ROUND(I281*H281,2)</f>
        <v>0</v>
      </c>
      <c r="K281" s="208" t="s">
        <v>133</v>
      </c>
      <c r="L281" s="46"/>
      <c r="M281" s="213" t="s">
        <v>33</v>
      </c>
      <c r="N281" s="214" t="s">
        <v>49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134</v>
      </c>
      <c r="AT281" s="217" t="s">
        <v>129</v>
      </c>
      <c r="AU281" s="217" t="s">
        <v>88</v>
      </c>
      <c r="AY281" s="18" t="s">
        <v>127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86</v>
      </c>
      <c r="BK281" s="218">
        <f>ROUND(I281*H281,2)</f>
        <v>0</v>
      </c>
      <c r="BL281" s="18" t="s">
        <v>134</v>
      </c>
      <c r="BM281" s="217" t="s">
        <v>724</v>
      </c>
    </row>
    <row r="282" s="2" customFormat="1">
      <c r="A282" s="40"/>
      <c r="B282" s="41"/>
      <c r="C282" s="42"/>
      <c r="D282" s="219" t="s">
        <v>136</v>
      </c>
      <c r="E282" s="42"/>
      <c r="F282" s="220" t="s">
        <v>725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136</v>
      </c>
      <c r="AU282" s="18" t="s">
        <v>88</v>
      </c>
    </row>
    <row r="283" s="14" customFormat="1">
      <c r="A283" s="14"/>
      <c r="B283" s="235"/>
      <c r="C283" s="236"/>
      <c r="D283" s="226" t="s">
        <v>138</v>
      </c>
      <c r="E283" s="237" t="s">
        <v>33</v>
      </c>
      <c r="F283" s="238" t="s">
        <v>726</v>
      </c>
      <c r="G283" s="236"/>
      <c r="H283" s="239">
        <v>3.9900000000000002</v>
      </c>
      <c r="I283" s="240"/>
      <c r="J283" s="236"/>
      <c r="K283" s="236"/>
      <c r="L283" s="241"/>
      <c r="M283" s="274"/>
      <c r="N283" s="275"/>
      <c r="O283" s="275"/>
      <c r="P283" s="275"/>
      <c r="Q283" s="275"/>
      <c r="R283" s="275"/>
      <c r="S283" s="275"/>
      <c r="T283" s="27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138</v>
      </c>
      <c r="AU283" s="245" t="s">
        <v>88</v>
      </c>
      <c r="AV283" s="14" t="s">
        <v>88</v>
      </c>
      <c r="AW283" s="14" t="s">
        <v>40</v>
      </c>
      <c r="AX283" s="14" t="s">
        <v>86</v>
      </c>
      <c r="AY283" s="245" t="s">
        <v>127</v>
      </c>
    </row>
    <row r="284" s="2" customFormat="1" ht="6.96" customHeight="1">
      <c r="A284" s="40"/>
      <c r="B284" s="61"/>
      <c r="C284" s="62"/>
      <c r="D284" s="62"/>
      <c r="E284" s="62"/>
      <c r="F284" s="62"/>
      <c r="G284" s="62"/>
      <c r="H284" s="62"/>
      <c r="I284" s="62"/>
      <c r="J284" s="62"/>
      <c r="K284" s="62"/>
      <c r="L284" s="46"/>
      <c r="M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</row>
  </sheetData>
  <sheetProtection sheet="1" autoFilter="0" formatColumns="0" formatRows="0" objects="1" scenarios="1" spinCount="100000" saltValue="6hs4xBakD9ZQqNlUXJpMmWqRlEYVmdHrZJZZm2wLrhDDcpbGHdJHYtwroM+0NQ0aJ97BDf4EpLP99M+O1bt1mA==" hashValue="/YfjOSGFOlNfBU4WCY7BmHTUmfk0I47wGVFKDHFTWbBjY/avOMFQKRLvcLvIottlesAEgAFiAygtcDsl5ahtbA==" algorithmName="SHA-512" password="CC35"/>
  <autoFilter ref="C82:K28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111151421"/>
    <hyperlink ref="F91" r:id="rId2" display="https://podminky.urs.cz/item/CS_URS_2022_02/183101114"/>
    <hyperlink ref="F94" r:id="rId3" display="https://podminky.urs.cz/item/CS_URS_2022_02/183101115"/>
    <hyperlink ref="F100" r:id="rId4" display="https://podminky.urs.cz/item/CS_URS_2022_02/183951121"/>
    <hyperlink ref="F107" r:id="rId5" display="https://podminky.urs.cz/item/CS_URS_2022_02/184102112"/>
    <hyperlink ref="F114" r:id="rId6" display="https://podminky.urs.cz/item/CS_URS_2022_02/184801121"/>
    <hyperlink ref="F117" r:id="rId7" display="https://podminky.urs.cz/item/CS_URS_2022_02/184813121"/>
    <hyperlink ref="F141" r:id="rId8" display="https://podminky.urs.cz/item/CS_URS_2022_02/184215133"/>
    <hyperlink ref="F164" r:id="rId9" display="https://podminky.urs.cz/item/CS_URS_2022_02/183403151"/>
    <hyperlink ref="F168" r:id="rId10" display="https://podminky.urs.cz/item/CS_URS_2022_02/183403161"/>
    <hyperlink ref="F173" r:id="rId11" display="https://podminky.urs.cz/item/CS_URS_2022_02/181451311"/>
    <hyperlink ref="F180" r:id="rId12" display="https://podminky.urs.cz/item/CS_URS_2022_02/183101113"/>
    <hyperlink ref="F184" r:id="rId13" display="https://podminky.urs.cz/item/CS_URS_2022_02/184102211"/>
    <hyperlink ref="F194" r:id="rId14" display="https://podminky.urs.cz/item/CS_URS_2022_02/184215112"/>
    <hyperlink ref="F202" r:id="rId15" display="https://podminky.urs.cz/item/CS_URS_2022_02/184813511"/>
    <hyperlink ref="F206" r:id="rId16" display="https://podminky.urs.cz/item/CS_URS_2022_02/184816111"/>
    <hyperlink ref="F219" r:id="rId17" display="https://podminky.urs.cz/item/CS_URS_2022_02/184911421"/>
    <hyperlink ref="F226" r:id="rId18" display="https://podminky.urs.cz/item/CS_URS_2022_02/185802113"/>
    <hyperlink ref="F230" r:id="rId19" display="https://podminky.urs.cz/item/CS_URS_2022_02/185803111"/>
    <hyperlink ref="F235" r:id="rId20" display="https://podminky.urs.cz/item/CS_URS_2022_02/185804312"/>
    <hyperlink ref="F250" r:id="rId21" display="https://podminky.urs.cz/item/CS_URS_2022_02/185851121"/>
    <hyperlink ref="F258" r:id="rId22" display="https://podminky.urs.cz/item/CS_URS_2022_02/185851129"/>
    <hyperlink ref="F272" r:id="rId23" display="https://podminky.urs.cz/item/CS_URS_2022_02/348952262"/>
    <hyperlink ref="F279" r:id="rId24" display="https://podminky.urs.cz/item/CS_URS_2022_02/998231311"/>
    <hyperlink ref="F282" r:id="rId25" display="https://podminky.urs.cz/item/CS_URS_2022_02/9982321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97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polní cesty C11 v k.ú. Vyšehněvice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727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96</v>
      </c>
      <c r="G11" s="40"/>
      <c r="H11" s="40"/>
      <c r="I11" s="134" t="s">
        <v>20</v>
      </c>
      <c r="J11" s="138" t="s">
        <v>33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17. 4. 2024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28</v>
      </c>
      <c r="E14" s="40"/>
      <c r="F14" s="40"/>
      <c r="G14" s="40"/>
      <c r="H14" s="40"/>
      <c r="I14" s="134" t="s">
        <v>29</v>
      </c>
      <c r="J14" s="138" t="s">
        <v>30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33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29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29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32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29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32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ROUND((SUM(BE80:BE116)),  2)</f>
        <v>0</v>
      </c>
      <c r="G33" s="40"/>
      <c r="H33" s="40"/>
      <c r="I33" s="150">
        <v>0.20999999999999999</v>
      </c>
      <c r="J33" s="149">
        <f>ROUND(((SUM(BE80:BE116))*I33),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ROUND((SUM(BF80:BF116)),  2)</f>
        <v>0</v>
      </c>
      <c r="G34" s="40"/>
      <c r="H34" s="40"/>
      <c r="I34" s="150">
        <v>0.14999999999999999</v>
      </c>
      <c r="J34" s="149">
        <f>ROUND(((SUM(BF80:BF116))*I34),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ROUND((SUM(BG80:BG116)),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ROUND((SUM(BH80:BH116)),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ROUND((SUM(BI80:BI116)),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polní cesty C11 v k.ú. Vyšehněvice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Vyšehněvice</v>
      </c>
      <c r="G52" s="42"/>
      <c r="H52" s="42"/>
      <c r="I52" s="33" t="s">
        <v>24</v>
      </c>
      <c r="J52" s="74" t="str">
        <f>IF(J12="","",J12)</f>
        <v>17. 4. 2024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28</v>
      </c>
      <c r="D54" s="42"/>
      <c r="E54" s="42"/>
      <c r="F54" s="28" t="str">
        <f>E15</f>
        <v>ČR- SPÚ, KPÚ pobočka Parduice</v>
      </c>
      <c r="G54" s="42"/>
      <c r="H54" s="42"/>
      <c r="I54" s="33" t="s">
        <v>36</v>
      </c>
      <c r="J54" s="38" t="str">
        <f>E21</f>
        <v>SELLA&amp;AGRETA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SELLA&amp;AGRETA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7"/>
      <c r="C60" s="168"/>
      <c r="D60" s="169" t="s">
        <v>728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112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Rekonstrukce polní cesty C11 v k.ú. Vyšehněvice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Vyšehněvice</v>
      </c>
      <c r="G74" s="42"/>
      <c r="H74" s="42"/>
      <c r="I74" s="33" t="s">
        <v>24</v>
      </c>
      <c r="J74" s="74" t="str">
        <f>IF(J12="","",J12)</f>
        <v>17. 4. 2024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3" t="s">
        <v>28</v>
      </c>
      <c r="D76" s="42"/>
      <c r="E76" s="42"/>
      <c r="F76" s="28" t="str">
        <f>E15</f>
        <v>ČR- SPÚ, KPÚ pobočka Parduice</v>
      </c>
      <c r="G76" s="42"/>
      <c r="H76" s="42"/>
      <c r="I76" s="33" t="s">
        <v>36</v>
      </c>
      <c r="J76" s="38" t="str">
        <f>E21</f>
        <v>SELLA&amp;AGRETA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3" t="s">
        <v>34</v>
      </c>
      <c r="D77" s="42"/>
      <c r="E77" s="42"/>
      <c r="F77" s="28" t="str">
        <f>IF(E18="","",E18)</f>
        <v>Vyplň údaj</v>
      </c>
      <c r="G77" s="42"/>
      <c r="H77" s="42"/>
      <c r="I77" s="33" t="s">
        <v>41</v>
      </c>
      <c r="J77" s="38" t="str">
        <f>E24</f>
        <v>SELLA&amp;AGRETA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113</v>
      </c>
      <c r="D79" s="182" t="s">
        <v>63</v>
      </c>
      <c r="E79" s="182" t="s">
        <v>59</v>
      </c>
      <c r="F79" s="182" t="s">
        <v>60</v>
      </c>
      <c r="G79" s="182" t="s">
        <v>114</v>
      </c>
      <c r="H79" s="182" t="s">
        <v>115</v>
      </c>
      <c r="I79" s="182" t="s">
        <v>116</v>
      </c>
      <c r="J79" s="182" t="s">
        <v>102</v>
      </c>
      <c r="K79" s="183" t="s">
        <v>117</v>
      </c>
      <c r="L79" s="184"/>
      <c r="M79" s="94" t="s">
        <v>33</v>
      </c>
      <c r="N79" s="95" t="s">
        <v>48</v>
      </c>
      <c r="O79" s="95" t="s">
        <v>118</v>
      </c>
      <c r="P79" s="95" t="s">
        <v>119</v>
      </c>
      <c r="Q79" s="95" t="s">
        <v>120</v>
      </c>
      <c r="R79" s="95" t="s">
        <v>121</v>
      </c>
      <c r="S79" s="95" t="s">
        <v>122</v>
      </c>
      <c r="T79" s="96" t="s">
        <v>123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124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77</v>
      </c>
      <c r="AU80" s="18" t="s">
        <v>103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77</v>
      </c>
      <c r="E81" s="193" t="s">
        <v>729</v>
      </c>
      <c r="F81" s="193" t="s">
        <v>730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SUM(P82:P116)</f>
        <v>0</v>
      </c>
      <c r="Q81" s="198"/>
      <c r="R81" s="199">
        <f>SUM(R82:R116)</f>
        <v>0</v>
      </c>
      <c r="S81" s="198"/>
      <c r="T81" s="200">
        <f>SUM(T82:T116)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164</v>
      </c>
      <c r="AT81" s="202" t="s">
        <v>77</v>
      </c>
      <c r="AU81" s="202" t="s">
        <v>78</v>
      </c>
      <c r="AY81" s="201" t="s">
        <v>127</v>
      </c>
      <c r="BK81" s="203">
        <f>SUM(BK82:BK116)</f>
        <v>0</v>
      </c>
    </row>
    <row r="82" s="2" customFormat="1" ht="16.5" customHeight="1">
      <c r="A82" s="40"/>
      <c r="B82" s="41"/>
      <c r="C82" s="206" t="s">
        <v>86</v>
      </c>
      <c r="D82" s="206" t="s">
        <v>129</v>
      </c>
      <c r="E82" s="207" t="s">
        <v>731</v>
      </c>
      <c r="F82" s="208" t="s">
        <v>732</v>
      </c>
      <c r="G82" s="209" t="s">
        <v>733</v>
      </c>
      <c r="H82" s="210">
        <v>1</v>
      </c>
      <c r="I82" s="211"/>
      <c r="J82" s="212">
        <f>ROUND(I82*H82,2)</f>
        <v>0</v>
      </c>
      <c r="K82" s="208" t="s">
        <v>33</v>
      </c>
      <c r="L82" s="46"/>
      <c r="M82" s="213" t="s">
        <v>33</v>
      </c>
      <c r="N82" s="214" t="s">
        <v>49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734</v>
      </c>
      <c r="AT82" s="217" t="s">
        <v>129</v>
      </c>
      <c r="AU82" s="217" t="s">
        <v>86</v>
      </c>
      <c r="AY82" s="18" t="s">
        <v>127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8" t="s">
        <v>86</v>
      </c>
      <c r="BK82" s="218">
        <f>ROUND(I82*H82,2)</f>
        <v>0</v>
      </c>
      <c r="BL82" s="18" t="s">
        <v>734</v>
      </c>
      <c r="BM82" s="217" t="s">
        <v>735</v>
      </c>
    </row>
    <row r="83" s="13" customFormat="1">
      <c r="A83" s="13"/>
      <c r="B83" s="224"/>
      <c r="C83" s="225"/>
      <c r="D83" s="226" t="s">
        <v>138</v>
      </c>
      <c r="E83" s="227" t="s">
        <v>33</v>
      </c>
      <c r="F83" s="228" t="s">
        <v>736</v>
      </c>
      <c r="G83" s="225"/>
      <c r="H83" s="227" t="s">
        <v>33</v>
      </c>
      <c r="I83" s="229"/>
      <c r="J83" s="225"/>
      <c r="K83" s="225"/>
      <c r="L83" s="230"/>
      <c r="M83" s="231"/>
      <c r="N83" s="232"/>
      <c r="O83" s="232"/>
      <c r="P83" s="232"/>
      <c r="Q83" s="232"/>
      <c r="R83" s="232"/>
      <c r="S83" s="232"/>
      <c r="T83" s="23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4" t="s">
        <v>138</v>
      </c>
      <c r="AU83" s="234" t="s">
        <v>86</v>
      </c>
      <c r="AV83" s="13" t="s">
        <v>86</v>
      </c>
      <c r="AW83" s="13" t="s">
        <v>40</v>
      </c>
      <c r="AX83" s="13" t="s">
        <v>78</v>
      </c>
      <c r="AY83" s="234" t="s">
        <v>127</v>
      </c>
    </row>
    <row r="84" s="14" customFormat="1">
      <c r="A84" s="14"/>
      <c r="B84" s="235"/>
      <c r="C84" s="236"/>
      <c r="D84" s="226" t="s">
        <v>138</v>
      </c>
      <c r="E84" s="237" t="s">
        <v>33</v>
      </c>
      <c r="F84" s="238" t="s">
        <v>86</v>
      </c>
      <c r="G84" s="236"/>
      <c r="H84" s="239">
        <v>1</v>
      </c>
      <c r="I84" s="240"/>
      <c r="J84" s="236"/>
      <c r="K84" s="236"/>
      <c r="L84" s="241"/>
      <c r="M84" s="242"/>
      <c r="N84" s="243"/>
      <c r="O84" s="243"/>
      <c r="P84" s="243"/>
      <c r="Q84" s="243"/>
      <c r="R84" s="243"/>
      <c r="S84" s="243"/>
      <c r="T84" s="24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45" t="s">
        <v>138</v>
      </c>
      <c r="AU84" s="245" t="s">
        <v>86</v>
      </c>
      <c r="AV84" s="14" t="s">
        <v>88</v>
      </c>
      <c r="AW84" s="14" t="s">
        <v>40</v>
      </c>
      <c r="AX84" s="14" t="s">
        <v>86</v>
      </c>
      <c r="AY84" s="245" t="s">
        <v>127</v>
      </c>
    </row>
    <row r="85" s="2" customFormat="1" ht="16.5" customHeight="1">
      <c r="A85" s="40"/>
      <c r="B85" s="41"/>
      <c r="C85" s="206" t="s">
        <v>88</v>
      </c>
      <c r="D85" s="206" t="s">
        <v>129</v>
      </c>
      <c r="E85" s="207" t="s">
        <v>737</v>
      </c>
      <c r="F85" s="208" t="s">
        <v>738</v>
      </c>
      <c r="G85" s="209" t="s">
        <v>733</v>
      </c>
      <c r="H85" s="210">
        <v>1</v>
      </c>
      <c r="I85" s="211"/>
      <c r="J85" s="212">
        <f>ROUND(I85*H85,2)</f>
        <v>0</v>
      </c>
      <c r="K85" s="208" t="s">
        <v>33</v>
      </c>
      <c r="L85" s="46"/>
      <c r="M85" s="213" t="s">
        <v>33</v>
      </c>
      <c r="N85" s="214" t="s">
        <v>49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734</v>
      </c>
      <c r="AT85" s="217" t="s">
        <v>129</v>
      </c>
      <c r="AU85" s="217" t="s">
        <v>86</v>
      </c>
      <c r="AY85" s="18" t="s">
        <v>127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8" t="s">
        <v>86</v>
      </c>
      <c r="BK85" s="218">
        <f>ROUND(I85*H85,2)</f>
        <v>0</v>
      </c>
      <c r="BL85" s="18" t="s">
        <v>734</v>
      </c>
      <c r="BM85" s="217" t="s">
        <v>739</v>
      </c>
    </row>
    <row r="86" s="13" customFormat="1">
      <c r="A86" s="13"/>
      <c r="B86" s="224"/>
      <c r="C86" s="225"/>
      <c r="D86" s="226" t="s">
        <v>138</v>
      </c>
      <c r="E86" s="227" t="s">
        <v>33</v>
      </c>
      <c r="F86" s="228" t="s">
        <v>740</v>
      </c>
      <c r="G86" s="225"/>
      <c r="H86" s="227" t="s">
        <v>33</v>
      </c>
      <c r="I86" s="229"/>
      <c r="J86" s="225"/>
      <c r="K86" s="225"/>
      <c r="L86" s="230"/>
      <c r="M86" s="231"/>
      <c r="N86" s="232"/>
      <c r="O86" s="232"/>
      <c r="P86" s="232"/>
      <c r="Q86" s="232"/>
      <c r="R86" s="232"/>
      <c r="S86" s="232"/>
      <c r="T86" s="23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4" t="s">
        <v>138</v>
      </c>
      <c r="AU86" s="234" t="s">
        <v>86</v>
      </c>
      <c r="AV86" s="13" t="s">
        <v>86</v>
      </c>
      <c r="AW86" s="13" t="s">
        <v>40</v>
      </c>
      <c r="AX86" s="13" t="s">
        <v>78</v>
      </c>
      <c r="AY86" s="234" t="s">
        <v>127</v>
      </c>
    </row>
    <row r="87" s="13" customFormat="1">
      <c r="A87" s="13"/>
      <c r="B87" s="224"/>
      <c r="C87" s="225"/>
      <c r="D87" s="226" t="s">
        <v>138</v>
      </c>
      <c r="E87" s="227" t="s">
        <v>33</v>
      </c>
      <c r="F87" s="228" t="s">
        <v>741</v>
      </c>
      <c r="G87" s="225"/>
      <c r="H87" s="227" t="s">
        <v>33</v>
      </c>
      <c r="I87" s="229"/>
      <c r="J87" s="225"/>
      <c r="K87" s="225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138</v>
      </c>
      <c r="AU87" s="234" t="s">
        <v>86</v>
      </c>
      <c r="AV87" s="13" t="s">
        <v>86</v>
      </c>
      <c r="AW87" s="13" t="s">
        <v>40</v>
      </c>
      <c r="AX87" s="13" t="s">
        <v>78</v>
      </c>
      <c r="AY87" s="234" t="s">
        <v>127</v>
      </c>
    </row>
    <row r="88" s="14" customFormat="1">
      <c r="A88" s="14"/>
      <c r="B88" s="235"/>
      <c r="C88" s="236"/>
      <c r="D88" s="226" t="s">
        <v>138</v>
      </c>
      <c r="E88" s="237" t="s">
        <v>33</v>
      </c>
      <c r="F88" s="238" t="s">
        <v>86</v>
      </c>
      <c r="G88" s="236"/>
      <c r="H88" s="239">
        <v>1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5" t="s">
        <v>138</v>
      </c>
      <c r="AU88" s="245" t="s">
        <v>86</v>
      </c>
      <c r="AV88" s="14" t="s">
        <v>88</v>
      </c>
      <c r="AW88" s="14" t="s">
        <v>40</v>
      </c>
      <c r="AX88" s="14" t="s">
        <v>86</v>
      </c>
      <c r="AY88" s="245" t="s">
        <v>127</v>
      </c>
    </row>
    <row r="89" s="2" customFormat="1" ht="16.5" customHeight="1">
      <c r="A89" s="40"/>
      <c r="B89" s="41"/>
      <c r="C89" s="206" t="s">
        <v>151</v>
      </c>
      <c r="D89" s="206" t="s">
        <v>129</v>
      </c>
      <c r="E89" s="207" t="s">
        <v>742</v>
      </c>
      <c r="F89" s="208" t="s">
        <v>743</v>
      </c>
      <c r="G89" s="209" t="s">
        <v>733</v>
      </c>
      <c r="H89" s="210">
        <v>1</v>
      </c>
      <c r="I89" s="211"/>
      <c r="J89" s="212">
        <f>ROUND(I89*H89,2)</f>
        <v>0</v>
      </c>
      <c r="K89" s="208" t="s">
        <v>33</v>
      </c>
      <c r="L89" s="46"/>
      <c r="M89" s="213" t="s">
        <v>33</v>
      </c>
      <c r="N89" s="214" t="s">
        <v>49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734</v>
      </c>
      <c r="AT89" s="217" t="s">
        <v>129</v>
      </c>
      <c r="AU89" s="217" t="s">
        <v>86</v>
      </c>
      <c r="AY89" s="18" t="s">
        <v>127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86</v>
      </c>
      <c r="BK89" s="218">
        <f>ROUND(I89*H89,2)</f>
        <v>0</v>
      </c>
      <c r="BL89" s="18" t="s">
        <v>734</v>
      </c>
      <c r="BM89" s="217" t="s">
        <v>744</v>
      </c>
    </row>
    <row r="90" s="13" customFormat="1">
      <c r="A90" s="13"/>
      <c r="B90" s="224"/>
      <c r="C90" s="225"/>
      <c r="D90" s="226" t="s">
        <v>138</v>
      </c>
      <c r="E90" s="227" t="s">
        <v>33</v>
      </c>
      <c r="F90" s="228" t="s">
        <v>745</v>
      </c>
      <c r="G90" s="225"/>
      <c r="H90" s="227" t="s">
        <v>33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138</v>
      </c>
      <c r="AU90" s="234" t="s">
        <v>86</v>
      </c>
      <c r="AV90" s="13" t="s">
        <v>86</v>
      </c>
      <c r="AW90" s="13" t="s">
        <v>40</v>
      </c>
      <c r="AX90" s="13" t="s">
        <v>78</v>
      </c>
      <c r="AY90" s="234" t="s">
        <v>127</v>
      </c>
    </row>
    <row r="91" s="14" customFormat="1">
      <c r="A91" s="14"/>
      <c r="B91" s="235"/>
      <c r="C91" s="236"/>
      <c r="D91" s="226" t="s">
        <v>138</v>
      </c>
      <c r="E91" s="237" t="s">
        <v>33</v>
      </c>
      <c r="F91" s="238" t="s">
        <v>86</v>
      </c>
      <c r="G91" s="236"/>
      <c r="H91" s="239">
        <v>1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138</v>
      </c>
      <c r="AU91" s="245" t="s">
        <v>86</v>
      </c>
      <c r="AV91" s="14" t="s">
        <v>88</v>
      </c>
      <c r="AW91" s="14" t="s">
        <v>40</v>
      </c>
      <c r="AX91" s="14" t="s">
        <v>86</v>
      </c>
      <c r="AY91" s="245" t="s">
        <v>127</v>
      </c>
    </row>
    <row r="92" s="2" customFormat="1" ht="16.5" customHeight="1">
      <c r="A92" s="40"/>
      <c r="B92" s="41"/>
      <c r="C92" s="206" t="s">
        <v>134</v>
      </c>
      <c r="D92" s="206" t="s">
        <v>129</v>
      </c>
      <c r="E92" s="207" t="s">
        <v>746</v>
      </c>
      <c r="F92" s="208" t="s">
        <v>747</v>
      </c>
      <c r="G92" s="209" t="s">
        <v>733</v>
      </c>
      <c r="H92" s="210">
        <v>1</v>
      </c>
      <c r="I92" s="211"/>
      <c r="J92" s="212">
        <f>ROUND(I92*H92,2)</f>
        <v>0</v>
      </c>
      <c r="K92" s="208" t="s">
        <v>33</v>
      </c>
      <c r="L92" s="46"/>
      <c r="M92" s="213" t="s">
        <v>33</v>
      </c>
      <c r="N92" s="214" t="s">
        <v>49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734</v>
      </c>
      <c r="AT92" s="217" t="s">
        <v>129</v>
      </c>
      <c r="AU92" s="217" t="s">
        <v>86</v>
      </c>
      <c r="AY92" s="18" t="s">
        <v>127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86</v>
      </c>
      <c r="BK92" s="218">
        <f>ROUND(I92*H92,2)</f>
        <v>0</v>
      </c>
      <c r="BL92" s="18" t="s">
        <v>734</v>
      </c>
      <c r="BM92" s="217" t="s">
        <v>748</v>
      </c>
    </row>
    <row r="93" s="13" customFormat="1">
      <c r="A93" s="13"/>
      <c r="B93" s="224"/>
      <c r="C93" s="225"/>
      <c r="D93" s="226" t="s">
        <v>138</v>
      </c>
      <c r="E93" s="227" t="s">
        <v>33</v>
      </c>
      <c r="F93" s="228" t="s">
        <v>749</v>
      </c>
      <c r="G93" s="225"/>
      <c r="H93" s="227" t="s">
        <v>33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138</v>
      </c>
      <c r="AU93" s="234" t="s">
        <v>86</v>
      </c>
      <c r="AV93" s="13" t="s">
        <v>86</v>
      </c>
      <c r="AW93" s="13" t="s">
        <v>40</v>
      </c>
      <c r="AX93" s="13" t="s">
        <v>78</v>
      </c>
      <c r="AY93" s="234" t="s">
        <v>127</v>
      </c>
    </row>
    <row r="94" s="14" customFormat="1">
      <c r="A94" s="14"/>
      <c r="B94" s="235"/>
      <c r="C94" s="236"/>
      <c r="D94" s="226" t="s">
        <v>138</v>
      </c>
      <c r="E94" s="237" t="s">
        <v>33</v>
      </c>
      <c r="F94" s="238" t="s">
        <v>86</v>
      </c>
      <c r="G94" s="236"/>
      <c r="H94" s="239">
        <v>1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138</v>
      </c>
      <c r="AU94" s="245" t="s">
        <v>86</v>
      </c>
      <c r="AV94" s="14" t="s">
        <v>88</v>
      </c>
      <c r="AW94" s="14" t="s">
        <v>40</v>
      </c>
      <c r="AX94" s="14" t="s">
        <v>86</v>
      </c>
      <c r="AY94" s="245" t="s">
        <v>127</v>
      </c>
    </row>
    <row r="95" s="2" customFormat="1" ht="16.5" customHeight="1">
      <c r="A95" s="40"/>
      <c r="B95" s="41"/>
      <c r="C95" s="206" t="s">
        <v>164</v>
      </c>
      <c r="D95" s="206" t="s">
        <v>129</v>
      </c>
      <c r="E95" s="207" t="s">
        <v>750</v>
      </c>
      <c r="F95" s="208" t="s">
        <v>751</v>
      </c>
      <c r="G95" s="209" t="s">
        <v>733</v>
      </c>
      <c r="H95" s="210">
        <v>1</v>
      </c>
      <c r="I95" s="211"/>
      <c r="J95" s="212">
        <f>ROUND(I95*H95,2)</f>
        <v>0</v>
      </c>
      <c r="K95" s="208" t="s">
        <v>33</v>
      </c>
      <c r="L95" s="46"/>
      <c r="M95" s="213" t="s">
        <v>33</v>
      </c>
      <c r="N95" s="214" t="s">
        <v>49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734</v>
      </c>
      <c r="AT95" s="217" t="s">
        <v>129</v>
      </c>
      <c r="AU95" s="217" t="s">
        <v>86</v>
      </c>
      <c r="AY95" s="18" t="s">
        <v>127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86</v>
      </c>
      <c r="BK95" s="218">
        <f>ROUND(I95*H95,2)</f>
        <v>0</v>
      </c>
      <c r="BL95" s="18" t="s">
        <v>734</v>
      </c>
      <c r="BM95" s="217" t="s">
        <v>752</v>
      </c>
    </row>
    <row r="96" s="13" customFormat="1">
      <c r="A96" s="13"/>
      <c r="B96" s="224"/>
      <c r="C96" s="225"/>
      <c r="D96" s="226" t="s">
        <v>138</v>
      </c>
      <c r="E96" s="227" t="s">
        <v>33</v>
      </c>
      <c r="F96" s="228" t="s">
        <v>753</v>
      </c>
      <c r="G96" s="225"/>
      <c r="H96" s="227" t="s">
        <v>33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138</v>
      </c>
      <c r="AU96" s="234" t="s">
        <v>86</v>
      </c>
      <c r="AV96" s="13" t="s">
        <v>86</v>
      </c>
      <c r="AW96" s="13" t="s">
        <v>40</v>
      </c>
      <c r="AX96" s="13" t="s">
        <v>78</v>
      </c>
      <c r="AY96" s="234" t="s">
        <v>127</v>
      </c>
    </row>
    <row r="97" s="13" customFormat="1">
      <c r="A97" s="13"/>
      <c r="B97" s="224"/>
      <c r="C97" s="225"/>
      <c r="D97" s="226" t="s">
        <v>138</v>
      </c>
      <c r="E97" s="227" t="s">
        <v>33</v>
      </c>
      <c r="F97" s="228" t="s">
        <v>754</v>
      </c>
      <c r="G97" s="225"/>
      <c r="H97" s="227" t="s">
        <v>33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138</v>
      </c>
      <c r="AU97" s="234" t="s">
        <v>86</v>
      </c>
      <c r="AV97" s="13" t="s">
        <v>86</v>
      </c>
      <c r="AW97" s="13" t="s">
        <v>40</v>
      </c>
      <c r="AX97" s="13" t="s">
        <v>78</v>
      </c>
      <c r="AY97" s="234" t="s">
        <v>127</v>
      </c>
    </row>
    <row r="98" s="13" customFormat="1">
      <c r="A98" s="13"/>
      <c r="B98" s="224"/>
      <c r="C98" s="225"/>
      <c r="D98" s="226" t="s">
        <v>138</v>
      </c>
      <c r="E98" s="227" t="s">
        <v>33</v>
      </c>
      <c r="F98" s="228" t="s">
        <v>755</v>
      </c>
      <c r="G98" s="225"/>
      <c r="H98" s="227" t="s">
        <v>33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138</v>
      </c>
      <c r="AU98" s="234" t="s">
        <v>86</v>
      </c>
      <c r="AV98" s="13" t="s">
        <v>86</v>
      </c>
      <c r="AW98" s="13" t="s">
        <v>40</v>
      </c>
      <c r="AX98" s="13" t="s">
        <v>78</v>
      </c>
      <c r="AY98" s="234" t="s">
        <v>127</v>
      </c>
    </row>
    <row r="99" s="14" customFormat="1">
      <c r="A99" s="14"/>
      <c r="B99" s="235"/>
      <c r="C99" s="236"/>
      <c r="D99" s="226" t="s">
        <v>138</v>
      </c>
      <c r="E99" s="237" t="s">
        <v>33</v>
      </c>
      <c r="F99" s="238" t="s">
        <v>86</v>
      </c>
      <c r="G99" s="236"/>
      <c r="H99" s="239">
        <v>1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138</v>
      </c>
      <c r="AU99" s="245" t="s">
        <v>86</v>
      </c>
      <c r="AV99" s="14" t="s">
        <v>88</v>
      </c>
      <c r="AW99" s="14" t="s">
        <v>40</v>
      </c>
      <c r="AX99" s="14" t="s">
        <v>86</v>
      </c>
      <c r="AY99" s="245" t="s">
        <v>127</v>
      </c>
    </row>
    <row r="100" s="2" customFormat="1" ht="16.5" customHeight="1">
      <c r="A100" s="40"/>
      <c r="B100" s="41"/>
      <c r="C100" s="206" t="s">
        <v>181</v>
      </c>
      <c r="D100" s="206" t="s">
        <v>129</v>
      </c>
      <c r="E100" s="207" t="s">
        <v>756</v>
      </c>
      <c r="F100" s="208" t="s">
        <v>757</v>
      </c>
      <c r="G100" s="209" t="s">
        <v>733</v>
      </c>
      <c r="H100" s="210">
        <v>1</v>
      </c>
      <c r="I100" s="211"/>
      <c r="J100" s="212">
        <f>ROUND(I100*H100,2)</f>
        <v>0</v>
      </c>
      <c r="K100" s="208" t="s">
        <v>33</v>
      </c>
      <c r="L100" s="46"/>
      <c r="M100" s="213" t="s">
        <v>33</v>
      </c>
      <c r="N100" s="214" t="s">
        <v>49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734</v>
      </c>
      <c r="AT100" s="217" t="s">
        <v>129</v>
      </c>
      <c r="AU100" s="217" t="s">
        <v>86</v>
      </c>
      <c r="AY100" s="18" t="s">
        <v>127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86</v>
      </c>
      <c r="BK100" s="218">
        <f>ROUND(I100*H100,2)</f>
        <v>0</v>
      </c>
      <c r="BL100" s="18" t="s">
        <v>734</v>
      </c>
      <c r="BM100" s="217" t="s">
        <v>758</v>
      </c>
    </row>
    <row r="101" s="13" customFormat="1">
      <c r="A101" s="13"/>
      <c r="B101" s="224"/>
      <c r="C101" s="225"/>
      <c r="D101" s="226" t="s">
        <v>138</v>
      </c>
      <c r="E101" s="227" t="s">
        <v>33</v>
      </c>
      <c r="F101" s="228" t="s">
        <v>759</v>
      </c>
      <c r="G101" s="225"/>
      <c r="H101" s="227" t="s">
        <v>33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138</v>
      </c>
      <c r="AU101" s="234" t="s">
        <v>86</v>
      </c>
      <c r="AV101" s="13" t="s">
        <v>86</v>
      </c>
      <c r="AW101" s="13" t="s">
        <v>40</v>
      </c>
      <c r="AX101" s="13" t="s">
        <v>78</v>
      </c>
      <c r="AY101" s="234" t="s">
        <v>127</v>
      </c>
    </row>
    <row r="102" s="13" customFormat="1">
      <c r="A102" s="13"/>
      <c r="B102" s="224"/>
      <c r="C102" s="225"/>
      <c r="D102" s="226" t="s">
        <v>138</v>
      </c>
      <c r="E102" s="227" t="s">
        <v>33</v>
      </c>
      <c r="F102" s="228" t="s">
        <v>760</v>
      </c>
      <c r="G102" s="225"/>
      <c r="H102" s="227" t="s">
        <v>33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138</v>
      </c>
      <c r="AU102" s="234" t="s">
        <v>86</v>
      </c>
      <c r="AV102" s="13" t="s">
        <v>86</v>
      </c>
      <c r="AW102" s="13" t="s">
        <v>40</v>
      </c>
      <c r="AX102" s="13" t="s">
        <v>78</v>
      </c>
      <c r="AY102" s="234" t="s">
        <v>127</v>
      </c>
    </row>
    <row r="103" s="14" customFormat="1">
      <c r="A103" s="14"/>
      <c r="B103" s="235"/>
      <c r="C103" s="236"/>
      <c r="D103" s="226" t="s">
        <v>138</v>
      </c>
      <c r="E103" s="237" t="s">
        <v>33</v>
      </c>
      <c r="F103" s="238" t="s">
        <v>86</v>
      </c>
      <c r="G103" s="236"/>
      <c r="H103" s="239">
        <v>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138</v>
      </c>
      <c r="AU103" s="245" t="s">
        <v>86</v>
      </c>
      <c r="AV103" s="14" t="s">
        <v>88</v>
      </c>
      <c r="AW103" s="14" t="s">
        <v>40</v>
      </c>
      <c r="AX103" s="14" t="s">
        <v>86</v>
      </c>
      <c r="AY103" s="245" t="s">
        <v>127</v>
      </c>
    </row>
    <row r="104" s="2" customFormat="1" ht="16.5" customHeight="1">
      <c r="A104" s="40"/>
      <c r="B104" s="41"/>
      <c r="C104" s="206" t="s">
        <v>187</v>
      </c>
      <c r="D104" s="206" t="s">
        <v>129</v>
      </c>
      <c r="E104" s="207" t="s">
        <v>761</v>
      </c>
      <c r="F104" s="208" t="s">
        <v>762</v>
      </c>
      <c r="G104" s="209" t="s">
        <v>733</v>
      </c>
      <c r="H104" s="210">
        <v>1</v>
      </c>
      <c r="I104" s="211"/>
      <c r="J104" s="212">
        <f>ROUND(I104*H104,2)</f>
        <v>0</v>
      </c>
      <c r="K104" s="208" t="s">
        <v>33</v>
      </c>
      <c r="L104" s="46"/>
      <c r="M104" s="213" t="s">
        <v>33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734</v>
      </c>
      <c r="AT104" s="217" t="s">
        <v>129</v>
      </c>
      <c r="AU104" s="217" t="s">
        <v>86</v>
      </c>
      <c r="AY104" s="18" t="s">
        <v>127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86</v>
      </c>
      <c r="BK104" s="218">
        <f>ROUND(I104*H104,2)</f>
        <v>0</v>
      </c>
      <c r="BL104" s="18" t="s">
        <v>734</v>
      </c>
      <c r="BM104" s="217" t="s">
        <v>763</v>
      </c>
    </row>
    <row r="105" s="13" customFormat="1">
      <c r="A105" s="13"/>
      <c r="B105" s="224"/>
      <c r="C105" s="225"/>
      <c r="D105" s="226" t="s">
        <v>138</v>
      </c>
      <c r="E105" s="227" t="s">
        <v>33</v>
      </c>
      <c r="F105" s="228" t="s">
        <v>764</v>
      </c>
      <c r="G105" s="225"/>
      <c r="H105" s="227" t="s">
        <v>33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138</v>
      </c>
      <c r="AU105" s="234" t="s">
        <v>86</v>
      </c>
      <c r="AV105" s="13" t="s">
        <v>86</v>
      </c>
      <c r="AW105" s="13" t="s">
        <v>40</v>
      </c>
      <c r="AX105" s="13" t="s">
        <v>78</v>
      </c>
      <c r="AY105" s="234" t="s">
        <v>127</v>
      </c>
    </row>
    <row r="106" s="13" customFormat="1">
      <c r="A106" s="13"/>
      <c r="B106" s="224"/>
      <c r="C106" s="225"/>
      <c r="D106" s="226" t="s">
        <v>138</v>
      </c>
      <c r="E106" s="227" t="s">
        <v>33</v>
      </c>
      <c r="F106" s="228" t="s">
        <v>765</v>
      </c>
      <c r="G106" s="225"/>
      <c r="H106" s="227" t="s">
        <v>33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138</v>
      </c>
      <c r="AU106" s="234" t="s">
        <v>86</v>
      </c>
      <c r="AV106" s="13" t="s">
        <v>86</v>
      </c>
      <c r="AW106" s="13" t="s">
        <v>40</v>
      </c>
      <c r="AX106" s="13" t="s">
        <v>78</v>
      </c>
      <c r="AY106" s="234" t="s">
        <v>127</v>
      </c>
    </row>
    <row r="107" s="13" customFormat="1">
      <c r="A107" s="13"/>
      <c r="B107" s="224"/>
      <c r="C107" s="225"/>
      <c r="D107" s="226" t="s">
        <v>138</v>
      </c>
      <c r="E107" s="227" t="s">
        <v>33</v>
      </c>
      <c r="F107" s="228" t="s">
        <v>766</v>
      </c>
      <c r="G107" s="225"/>
      <c r="H107" s="227" t="s">
        <v>33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138</v>
      </c>
      <c r="AU107" s="234" t="s">
        <v>86</v>
      </c>
      <c r="AV107" s="13" t="s">
        <v>86</v>
      </c>
      <c r="AW107" s="13" t="s">
        <v>40</v>
      </c>
      <c r="AX107" s="13" t="s">
        <v>78</v>
      </c>
      <c r="AY107" s="234" t="s">
        <v>127</v>
      </c>
    </row>
    <row r="108" s="14" customFormat="1">
      <c r="A108" s="14"/>
      <c r="B108" s="235"/>
      <c r="C108" s="236"/>
      <c r="D108" s="226" t="s">
        <v>138</v>
      </c>
      <c r="E108" s="237" t="s">
        <v>33</v>
      </c>
      <c r="F108" s="238" t="s">
        <v>86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138</v>
      </c>
      <c r="AU108" s="245" t="s">
        <v>86</v>
      </c>
      <c r="AV108" s="14" t="s">
        <v>88</v>
      </c>
      <c r="AW108" s="14" t="s">
        <v>40</v>
      </c>
      <c r="AX108" s="14" t="s">
        <v>86</v>
      </c>
      <c r="AY108" s="245" t="s">
        <v>127</v>
      </c>
    </row>
    <row r="109" s="2" customFormat="1" ht="16.5" customHeight="1">
      <c r="A109" s="40"/>
      <c r="B109" s="41"/>
      <c r="C109" s="206" t="s">
        <v>194</v>
      </c>
      <c r="D109" s="206" t="s">
        <v>129</v>
      </c>
      <c r="E109" s="207" t="s">
        <v>767</v>
      </c>
      <c r="F109" s="208" t="s">
        <v>768</v>
      </c>
      <c r="G109" s="209" t="s">
        <v>733</v>
      </c>
      <c r="H109" s="210">
        <v>1</v>
      </c>
      <c r="I109" s="211"/>
      <c r="J109" s="212">
        <f>ROUND(I109*H109,2)</f>
        <v>0</v>
      </c>
      <c r="K109" s="208" t="s">
        <v>33</v>
      </c>
      <c r="L109" s="46"/>
      <c r="M109" s="213" t="s">
        <v>33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734</v>
      </c>
      <c r="AT109" s="217" t="s">
        <v>129</v>
      </c>
      <c r="AU109" s="217" t="s">
        <v>86</v>
      </c>
      <c r="AY109" s="18" t="s">
        <v>127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86</v>
      </c>
      <c r="BK109" s="218">
        <f>ROUND(I109*H109,2)</f>
        <v>0</v>
      </c>
      <c r="BL109" s="18" t="s">
        <v>734</v>
      </c>
      <c r="BM109" s="217" t="s">
        <v>769</v>
      </c>
    </row>
    <row r="110" s="13" customFormat="1">
      <c r="A110" s="13"/>
      <c r="B110" s="224"/>
      <c r="C110" s="225"/>
      <c r="D110" s="226" t="s">
        <v>138</v>
      </c>
      <c r="E110" s="227" t="s">
        <v>33</v>
      </c>
      <c r="F110" s="228" t="s">
        <v>770</v>
      </c>
      <c r="G110" s="225"/>
      <c r="H110" s="227" t="s">
        <v>33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138</v>
      </c>
      <c r="AU110" s="234" t="s">
        <v>86</v>
      </c>
      <c r="AV110" s="13" t="s">
        <v>86</v>
      </c>
      <c r="AW110" s="13" t="s">
        <v>40</v>
      </c>
      <c r="AX110" s="13" t="s">
        <v>78</v>
      </c>
      <c r="AY110" s="234" t="s">
        <v>127</v>
      </c>
    </row>
    <row r="111" s="13" customFormat="1">
      <c r="A111" s="13"/>
      <c r="B111" s="224"/>
      <c r="C111" s="225"/>
      <c r="D111" s="226" t="s">
        <v>138</v>
      </c>
      <c r="E111" s="227" t="s">
        <v>33</v>
      </c>
      <c r="F111" s="228" t="s">
        <v>771</v>
      </c>
      <c r="G111" s="225"/>
      <c r="H111" s="227" t="s">
        <v>33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138</v>
      </c>
      <c r="AU111" s="234" t="s">
        <v>86</v>
      </c>
      <c r="AV111" s="13" t="s">
        <v>86</v>
      </c>
      <c r="AW111" s="13" t="s">
        <v>40</v>
      </c>
      <c r="AX111" s="13" t="s">
        <v>78</v>
      </c>
      <c r="AY111" s="234" t="s">
        <v>127</v>
      </c>
    </row>
    <row r="112" s="14" customFormat="1">
      <c r="A112" s="14"/>
      <c r="B112" s="235"/>
      <c r="C112" s="236"/>
      <c r="D112" s="226" t="s">
        <v>138</v>
      </c>
      <c r="E112" s="237" t="s">
        <v>33</v>
      </c>
      <c r="F112" s="238" t="s">
        <v>86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138</v>
      </c>
      <c r="AU112" s="245" t="s">
        <v>86</v>
      </c>
      <c r="AV112" s="14" t="s">
        <v>88</v>
      </c>
      <c r="AW112" s="14" t="s">
        <v>40</v>
      </c>
      <c r="AX112" s="14" t="s">
        <v>86</v>
      </c>
      <c r="AY112" s="245" t="s">
        <v>127</v>
      </c>
    </row>
    <row r="113" s="2" customFormat="1" ht="16.5" customHeight="1">
      <c r="A113" s="40"/>
      <c r="B113" s="41"/>
      <c r="C113" s="206" t="s">
        <v>200</v>
      </c>
      <c r="D113" s="206" t="s">
        <v>129</v>
      </c>
      <c r="E113" s="207" t="s">
        <v>772</v>
      </c>
      <c r="F113" s="208" t="s">
        <v>773</v>
      </c>
      <c r="G113" s="209" t="s">
        <v>733</v>
      </c>
      <c r="H113" s="210">
        <v>1</v>
      </c>
      <c r="I113" s="211"/>
      <c r="J113" s="212">
        <f>ROUND(I113*H113,2)</f>
        <v>0</v>
      </c>
      <c r="K113" s="208" t="s">
        <v>33</v>
      </c>
      <c r="L113" s="46"/>
      <c r="M113" s="213" t="s">
        <v>33</v>
      </c>
      <c r="N113" s="214" t="s">
        <v>49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734</v>
      </c>
      <c r="AT113" s="217" t="s">
        <v>129</v>
      </c>
      <c r="AU113" s="217" t="s">
        <v>86</v>
      </c>
      <c r="AY113" s="18" t="s">
        <v>127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86</v>
      </c>
      <c r="BK113" s="218">
        <f>ROUND(I113*H113,2)</f>
        <v>0</v>
      </c>
      <c r="BL113" s="18" t="s">
        <v>734</v>
      </c>
      <c r="BM113" s="217" t="s">
        <v>774</v>
      </c>
    </row>
    <row r="114" s="13" customFormat="1">
      <c r="A114" s="13"/>
      <c r="B114" s="224"/>
      <c r="C114" s="225"/>
      <c r="D114" s="226" t="s">
        <v>138</v>
      </c>
      <c r="E114" s="227" t="s">
        <v>33</v>
      </c>
      <c r="F114" s="228" t="s">
        <v>775</v>
      </c>
      <c r="G114" s="225"/>
      <c r="H114" s="227" t="s">
        <v>33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138</v>
      </c>
      <c r="AU114" s="234" t="s">
        <v>86</v>
      </c>
      <c r="AV114" s="13" t="s">
        <v>86</v>
      </c>
      <c r="AW114" s="13" t="s">
        <v>40</v>
      </c>
      <c r="AX114" s="13" t="s">
        <v>78</v>
      </c>
      <c r="AY114" s="234" t="s">
        <v>127</v>
      </c>
    </row>
    <row r="115" s="13" customFormat="1">
      <c r="A115" s="13"/>
      <c r="B115" s="224"/>
      <c r="C115" s="225"/>
      <c r="D115" s="226" t="s">
        <v>138</v>
      </c>
      <c r="E115" s="227" t="s">
        <v>33</v>
      </c>
      <c r="F115" s="228" t="s">
        <v>776</v>
      </c>
      <c r="G115" s="225"/>
      <c r="H115" s="227" t="s">
        <v>33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138</v>
      </c>
      <c r="AU115" s="234" t="s">
        <v>86</v>
      </c>
      <c r="AV115" s="13" t="s">
        <v>86</v>
      </c>
      <c r="AW115" s="13" t="s">
        <v>40</v>
      </c>
      <c r="AX115" s="13" t="s">
        <v>78</v>
      </c>
      <c r="AY115" s="234" t="s">
        <v>127</v>
      </c>
    </row>
    <row r="116" s="14" customFormat="1">
      <c r="A116" s="14"/>
      <c r="B116" s="235"/>
      <c r="C116" s="236"/>
      <c r="D116" s="226" t="s">
        <v>138</v>
      </c>
      <c r="E116" s="237" t="s">
        <v>33</v>
      </c>
      <c r="F116" s="238" t="s">
        <v>86</v>
      </c>
      <c r="G116" s="236"/>
      <c r="H116" s="239">
        <v>1</v>
      </c>
      <c r="I116" s="240"/>
      <c r="J116" s="236"/>
      <c r="K116" s="236"/>
      <c r="L116" s="241"/>
      <c r="M116" s="274"/>
      <c r="N116" s="275"/>
      <c r="O116" s="275"/>
      <c r="P116" s="275"/>
      <c r="Q116" s="275"/>
      <c r="R116" s="275"/>
      <c r="S116" s="275"/>
      <c r="T116" s="27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138</v>
      </c>
      <c r="AU116" s="245" t="s">
        <v>86</v>
      </c>
      <c r="AV116" s="14" t="s">
        <v>88</v>
      </c>
      <c r="AW116" s="14" t="s">
        <v>40</v>
      </c>
      <c r="AX116" s="14" t="s">
        <v>86</v>
      </c>
      <c r="AY116" s="245" t="s">
        <v>127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jEvrgZedLtzVLBIuTm9OtBh+k1WBaI20c7pbg6cCE9To/bXY5opYcfwt+B0Ri7LIDsER6yQVtEOWgATJEzeT+w==" hashValue="q5H8B+7XqJM6hDmsJux5ODQi8RrVnhO7S/QvB0HwSL6tO0C9XUdoE+TNKYr8bFseugk4Bvhgy5I+X9/E/mtWRA==" algorithmName="SHA-512" password="CC35"/>
  <autoFilter ref="C79:K11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777</v>
      </c>
      <c r="H4" s="21"/>
    </row>
    <row r="5" s="1" customFormat="1" ht="12" customHeight="1">
      <c r="B5" s="21"/>
      <c r="C5" s="272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7" t="s">
        <v>16</v>
      </c>
      <c r="D6" s="278" t="s">
        <v>17</v>
      </c>
      <c r="E6" s="1"/>
      <c r="F6" s="1"/>
      <c r="H6" s="21"/>
    </row>
    <row r="7" s="1" customFormat="1" ht="16.5" customHeight="1">
      <c r="B7" s="21"/>
      <c r="C7" s="134" t="s">
        <v>24</v>
      </c>
      <c r="D7" s="139" t="str">
        <f>'Rekapitulace stavby'!AN8</f>
        <v>17. 4. 2024</v>
      </c>
      <c r="H7" s="21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9"/>
      <c r="B9" s="279"/>
      <c r="C9" s="280" t="s">
        <v>59</v>
      </c>
      <c r="D9" s="281" t="s">
        <v>60</v>
      </c>
      <c r="E9" s="281" t="s">
        <v>114</v>
      </c>
      <c r="F9" s="282" t="s">
        <v>778</v>
      </c>
      <c r="G9" s="179"/>
      <c r="H9" s="279"/>
    </row>
    <row r="10" s="2" customFormat="1" ht="26.4" customHeight="1">
      <c r="A10" s="40"/>
      <c r="B10" s="46"/>
      <c r="C10" s="283" t="s">
        <v>779</v>
      </c>
      <c r="D10" s="283" t="s">
        <v>84</v>
      </c>
      <c r="E10" s="40"/>
      <c r="F10" s="40"/>
      <c r="G10" s="40"/>
      <c r="H10" s="46"/>
    </row>
    <row r="11" s="2" customFormat="1" ht="16.8" customHeight="1">
      <c r="A11" s="40"/>
      <c r="B11" s="46"/>
      <c r="C11" s="284" t="s">
        <v>780</v>
      </c>
      <c r="D11" s="285" t="s">
        <v>781</v>
      </c>
      <c r="E11" s="286" t="s">
        <v>159</v>
      </c>
      <c r="F11" s="287">
        <v>0</v>
      </c>
      <c r="G11" s="40"/>
      <c r="H11" s="46"/>
    </row>
    <row r="12" s="2" customFormat="1" ht="16.8" customHeight="1">
      <c r="A12" s="40"/>
      <c r="B12" s="46"/>
      <c r="C12" s="288" t="s">
        <v>33</v>
      </c>
      <c r="D12" s="288" t="s">
        <v>78</v>
      </c>
      <c r="E12" s="18" t="s">
        <v>33</v>
      </c>
      <c r="F12" s="289">
        <v>0</v>
      </c>
      <c r="G12" s="40"/>
      <c r="H12" s="46"/>
    </row>
    <row r="13" s="2" customFormat="1" ht="7.44" customHeight="1">
      <c r="A13" s="40"/>
      <c r="B13" s="158"/>
      <c r="C13" s="159"/>
      <c r="D13" s="159"/>
      <c r="E13" s="159"/>
      <c r="F13" s="159"/>
      <c r="G13" s="159"/>
      <c r="H13" s="46"/>
    </row>
    <row r="14" s="2" customFormat="1">
      <c r="A14" s="40"/>
      <c r="B14" s="40"/>
      <c r="C14" s="40"/>
      <c r="D14" s="40"/>
      <c r="E14" s="40"/>
      <c r="F14" s="40"/>
      <c r="G14" s="40"/>
      <c r="H14" s="40"/>
    </row>
  </sheetData>
  <sheetProtection sheet="1" formatColumns="0" formatRows="0" objects="1" scenarios="1" spinCount="100000" saltValue="1Of9sYPFWPSTLQkjbQ0DqqFwiwNLBwyHEKOUg17UexG2+duMmA/pIKowl0V+gtEIogXCpaNQFa+DIl/bxbbF7g==" hashValue="wuSFwlLZOZmeMT/g2+WpX3mrcnGWS4H3pe8Vo2Efmj/YQPqYJQ6l2BSadWoQwPF0RTPOJe1IcEMaUugbubKO2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6" customFormat="1" ht="45" customHeight="1">
      <c r="B3" s="294"/>
      <c r="C3" s="295" t="s">
        <v>782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783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784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785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786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787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788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789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790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791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792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85</v>
      </c>
      <c r="F18" s="301" t="s">
        <v>793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794</v>
      </c>
      <c r="F19" s="301" t="s">
        <v>795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796</v>
      </c>
      <c r="F20" s="301" t="s">
        <v>797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93</v>
      </c>
      <c r="F21" s="301" t="s">
        <v>94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798</v>
      </c>
      <c r="F22" s="301" t="s">
        <v>799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800</v>
      </c>
      <c r="F23" s="301" t="s">
        <v>801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802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803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804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805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806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807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808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809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810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113</v>
      </c>
      <c r="F36" s="301"/>
      <c r="G36" s="301" t="s">
        <v>811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812</v>
      </c>
      <c r="F37" s="301"/>
      <c r="G37" s="301" t="s">
        <v>813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59</v>
      </c>
      <c r="F38" s="301"/>
      <c r="G38" s="301" t="s">
        <v>814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60</v>
      </c>
      <c r="F39" s="301"/>
      <c r="G39" s="301" t="s">
        <v>815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114</v>
      </c>
      <c r="F40" s="301"/>
      <c r="G40" s="301" t="s">
        <v>816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115</v>
      </c>
      <c r="F41" s="301"/>
      <c r="G41" s="301" t="s">
        <v>817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818</v>
      </c>
      <c r="F42" s="301"/>
      <c r="G42" s="301" t="s">
        <v>819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820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821</v>
      </c>
      <c r="F44" s="301"/>
      <c r="G44" s="301" t="s">
        <v>822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117</v>
      </c>
      <c r="F45" s="301"/>
      <c r="G45" s="301" t="s">
        <v>823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824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825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826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827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828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829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830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831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832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833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834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835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836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837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838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839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840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841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842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843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844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845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846</v>
      </c>
      <c r="D76" s="319"/>
      <c r="E76" s="319"/>
      <c r="F76" s="319" t="s">
        <v>847</v>
      </c>
      <c r="G76" s="320"/>
      <c r="H76" s="319" t="s">
        <v>60</v>
      </c>
      <c r="I76" s="319" t="s">
        <v>63</v>
      </c>
      <c r="J76" s="319" t="s">
        <v>848</v>
      </c>
      <c r="K76" s="318"/>
    </row>
    <row r="77" s="1" customFormat="1" ht="17.25" customHeight="1">
      <c r="B77" s="316"/>
      <c r="C77" s="321" t="s">
        <v>849</v>
      </c>
      <c r="D77" s="321"/>
      <c r="E77" s="321"/>
      <c r="F77" s="322" t="s">
        <v>850</v>
      </c>
      <c r="G77" s="323"/>
      <c r="H77" s="321"/>
      <c r="I77" s="321"/>
      <c r="J77" s="321" t="s">
        <v>851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59</v>
      </c>
      <c r="D79" s="326"/>
      <c r="E79" s="326"/>
      <c r="F79" s="327" t="s">
        <v>852</v>
      </c>
      <c r="G79" s="328"/>
      <c r="H79" s="304" t="s">
        <v>853</v>
      </c>
      <c r="I79" s="304" t="s">
        <v>854</v>
      </c>
      <c r="J79" s="304">
        <v>20</v>
      </c>
      <c r="K79" s="318"/>
    </row>
    <row r="80" s="1" customFormat="1" ht="15" customHeight="1">
      <c r="B80" s="316"/>
      <c r="C80" s="304" t="s">
        <v>855</v>
      </c>
      <c r="D80" s="304"/>
      <c r="E80" s="304"/>
      <c r="F80" s="327" t="s">
        <v>852</v>
      </c>
      <c r="G80" s="328"/>
      <c r="H80" s="304" t="s">
        <v>856</v>
      </c>
      <c r="I80" s="304" t="s">
        <v>854</v>
      </c>
      <c r="J80" s="304">
        <v>120</v>
      </c>
      <c r="K80" s="318"/>
    </row>
    <row r="81" s="1" customFormat="1" ht="15" customHeight="1">
      <c r="B81" s="329"/>
      <c r="C81" s="304" t="s">
        <v>857</v>
      </c>
      <c r="D81" s="304"/>
      <c r="E81" s="304"/>
      <c r="F81" s="327" t="s">
        <v>858</v>
      </c>
      <c r="G81" s="328"/>
      <c r="H81" s="304" t="s">
        <v>859</v>
      </c>
      <c r="I81" s="304" t="s">
        <v>854</v>
      </c>
      <c r="J81" s="304">
        <v>50</v>
      </c>
      <c r="K81" s="318"/>
    </row>
    <row r="82" s="1" customFormat="1" ht="15" customHeight="1">
      <c r="B82" s="329"/>
      <c r="C82" s="304" t="s">
        <v>860</v>
      </c>
      <c r="D82" s="304"/>
      <c r="E82" s="304"/>
      <c r="F82" s="327" t="s">
        <v>852</v>
      </c>
      <c r="G82" s="328"/>
      <c r="H82" s="304" t="s">
        <v>861</v>
      </c>
      <c r="I82" s="304" t="s">
        <v>862</v>
      </c>
      <c r="J82" s="304"/>
      <c r="K82" s="318"/>
    </row>
    <row r="83" s="1" customFormat="1" ht="15" customHeight="1">
      <c r="B83" s="329"/>
      <c r="C83" s="330" t="s">
        <v>863</v>
      </c>
      <c r="D83" s="330"/>
      <c r="E83" s="330"/>
      <c r="F83" s="331" t="s">
        <v>858</v>
      </c>
      <c r="G83" s="330"/>
      <c r="H83" s="330" t="s">
        <v>864</v>
      </c>
      <c r="I83" s="330" t="s">
        <v>854</v>
      </c>
      <c r="J83" s="330">
        <v>15</v>
      </c>
      <c r="K83" s="318"/>
    </row>
    <row r="84" s="1" customFormat="1" ht="15" customHeight="1">
      <c r="B84" s="329"/>
      <c r="C84" s="330" t="s">
        <v>865</v>
      </c>
      <c r="D84" s="330"/>
      <c r="E84" s="330"/>
      <c r="F84" s="331" t="s">
        <v>858</v>
      </c>
      <c r="G84" s="330"/>
      <c r="H84" s="330" t="s">
        <v>866</v>
      </c>
      <c r="I84" s="330" t="s">
        <v>854</v>
      </c>
      <c r="J84" s="330">
        <v>15</v>
      </c>
      <c r="K84" s="318"/>
    </row>
    <row r="85" s="1" customFormat="1" ht="15" customHeight="1">
      <c r="B85" s="329"/>
      <c r="C85" s="330" t="s">
        <v>867</v>
      </c>
      <c r="D85" s="330"/>
      <c r="E85" s="330"/>
      <c r="F85" s="331" t="s">
        <v>858</v>
      </c>
      <c r="G85" s="330"/>
      <c r="H85" s="330" t="s">
        <v>868</v>
      </c>
      <c r="I85" s="330" t="s">
        <v>854</v>
      </c>
      <c r="J85" s="330">
        <v>20</v>
      </c>
      <c r="K85" s="318"/>
    </row>
    <row r="86" s="1" customFormat="1" ht="15" customHeight="1">
      <c r="B86" s="329"/>
      <c r="C86" s="330" t="s">
        <v>869</v>
      </c>
      <c r="D86" s="330"/>
      <c r="E86" s="330"/>
      <c r="F86" s="331" t="s">
        <v>858</v>
      </c>
      <c r="G86" s="330"/>
      <c r="H86" s="330" t="s">
        <v>870</v>
      </c>
      <c r="I86" s="330" t="s">
        <v>854</v>
      </c>
      <c r="J86" s="330">
        <v>20</v>
      </c>
      <c r="K86" s="318"/>
    </row>
    <row r="87" s="1" customFormat="1" ht="15" customHeight="1">
      <c r="B87" s="329"/>
      <c r="C87" s="304" t="s">
        <v>871</v>
      </c>
      <c r="D87" s="304"/>
      <c r="E87" s="304"/>
      <c r="F87" s="327" t="s">
        <v>858</v>
      </c>
      <c r="G87" s="328"/>
      <c r="H87" s="304" t="s">
        <v>872</v>
      </c>
      <c r="I87" s="304" t="s">
        <v>854</v>
      </c>
      <c r="J87" s="304">
        <v>50</v>
      </c>
      <c r="K87" s="318"/>
    </row>
    <row r="88" s="1" customFormat="1" ht="15" customHeight="1">
      <c r="B88" s="329"/>
      <c r="C88" s="304" t="s">
        <v>873</v>
      </c>
      <c r="D88" s="304"/>
      <c r="E88" s="304"/>
      <c r="F88" s="327" t="s">
        <v>858</v>
      </c>
      <c r="G88" s="328"/>
      <c r="H88" s="304" t="s">
        <v>874</v>
      </c>
      <c r="I88" s="304" t="s">
        <v>854</v>
      </c>
      <c r="J88" s="304">
        <v>20</v>
      </c>
      <c r="K88" s="318"/>
    </row>
    <row r="89" s="1" customFormat="1" ht="15" customHeight="1">
      <c r="B89" s="329"/>
      <c r="C89" s="304" t="s">
        <v>875</v>
      </c>
      <c r="D89" s="304"/>
      <c r="E89" s="304"/>
      <c r="F89" s="327" t="s">
        <v>858</v>
      </c>
      <c r="G89" s="328"/>
      <c r="H89" s="304" t="s">
        <v>876</v>
      </c>
      <c r="I89" s="304" t="s">
        <v>854</v>
      </c>
      <c r="J89" s="304">
        <v>20</v>
      </c>
      <c r="K89" s="318"/>
    </row>
    <row r="90" s="1" customFormat="1" ht="15" customHeight="1">
      <c r="B90" s="329"/>
      <c r="C90" s="304" t="s">
        <v>877</v>
      </c>
      <c r="D90" s="304"/>
      <c r="E90" s="304"/>
      <c r="F90" s="327" t="s">
        <v>858</v>
      </c>
      <c r="G90" s="328"/>
      <c r="H90" s="304" t="s">
        <v>878</v>
      </c>
      <c r="I90" s="304" t="s">
        <v>854</v>
      </c>
      <c r="J90" s="304">
        <v>50</v>
      </c>
      <c r="K90" s="318"/>
    </row>
    <row r="91" s="1" customFormat="1" ht="15" customHeight="1">
      <c r="B91" s="329"/>
      <c r="C91" s="304" t="s">
        <v>879</v>
      </c>
      <c r="D91" s="304"/>
      <c r="E91" s="304"/>
      <c r="F91" s="327" t="s">
        <v>858</v>
      </c>
      <c r="G91" s="328"/>
      <c r="H91" s="304" t="s">
        <v>879</v>
      </c>
      <c r="I91" s="304" t="s">
        <v>854</v>
      </c>
      <c r="J91" s="304">
        <v>50</v>
      </c>
      <c r="K91" s="318"/>
    </row>
    <row r="92" s="1" customFormat="1" ht="15" customHeight="1">
      <c r="B92" s="329"/>
      <c r="C92" s="304" t="s">
        <v>880</v>
      </c>
      <c r="D92" s="304"/>
      <c r="E92" s="304"/>
      <c r="F92" s="327" t="s">
        <v>858</v>
      </c>
      <c r="G92" s="328"/>
      <c r="H92" s="304" t="s">
        <v>881</v>
      </c>
      <c r="I92" s="304" t="s">
        <v>854</v>
      </c>
      <c r="J92" s="304">
        <v>255</v>
      </c>
      <c r="K92" s="318"/>
    </row>
    <row r="93" s="1" customFormat="1" ht="15" customHeight="1">
      <c r="B93" s="329"/>
      <c r="C93" s="304" t="s">
        <v>882</v>
      </c>
      <c r="D93" s="304"/>
      <c r="E93" s="304"/>
      <c r="F93" s="327" t="s">
        <v>852</v>
      </c>
      <c r="G93" s="328"/>
      <c r="H93" s="304" t="s">
        <v>883</v>
      </c>
      <c r="I93" s="304" t="s">
        <v>884</v>
      </c>
      <c r="J93" s="304"/>
      <c r="K93" s="318"/>
    </row>
    <row r="94" s="1" customFormat="1" ht="15" customHeight="1">
      <c r="B94" s="329"/>
      <c r="C94" s="304" t="s">
        <v>885</v>
      </c>
      <c r="D94" s="304"/>
      <c r="E94" s="304"/>
      <c r="F94" s="327" t="s">
        <v>852</v>
      </c>
      <c r="G94" s="328"/>
      <c r="H94" s="304" t="s">
        <v>886</v>
      </c>
      <c r="I94" s="304" t="s">
        <v>887</v>
      </c>
      <c r="J94" s="304"/>
      <c r="K94" s="318"/>
    </row>
    <row r="95" s="1" customFormat="1" ht="15" customHeight="1">
      <c r="B95" s="329"/>
      <c r="C95" s="304" t="s">
        <v>888</v>
      </c>
      <c r="D95" s="304"/>
      <c r="E95" s="304"/>
      <c r="F95" s="327" t="s">
        <v>852</v>
      </c>
      <c r="G95" s="328"/>
      <c r="H95" s="304" t="s">
        <v>888</v>
      </c>
      <c r="I95" s="304" t="s">
        <v>887</v>
      </c>
      <c r="J95" s="304"/>
      <c r="K95" s="318"/>
    </row>
    <row r="96" s="1" customFormat="1" ht="15" customHeight="1">
      <c r="B96" s="329"/>
      <c r="C96" s="304" t="s">
        <v>44</v>
      </c>
      <c r="D96" s="304"/>
      <c r="E96" s="304"/>
      <c r="F96" s="327" t="s">
        <v>852</v>
      </c>
      <c r="G96" s="328"/>
      <c r="H96" s="304" t="s">
        <v>889</v>
      </c>
      <c r="I96" s="304" t="s">
        <v>887</v>
      </c>
      <c r="J96" s="304"/>
      <c r="K96" s="318"/>
    </row>
    <row r="97" s="1" customFormat="1" ht="15" customHeight="1">
      <c r="B97" s="329"/>
      <c r="C97" s="304" t="s">
        <v>54</v>
      </c>
      <c r="D97" s="304"/>
      <c r="E97" s="304"/>
      <c r="F97" s="327" t="s">
        <v>852</v>
      </c>
      <c r="G97" s="328"/>
      <c r="H97" s="304" t="s">
        <v>890</v>
      </c>
      <c r="I97" s="304" t="s">
        <v>887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891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846</v>
      </c>
      <c r="D103" s="319"/>
      <c r="E103" s="319"/>
      <c r="F103" s="319" t="s">
        <v>847</v>
      </c>
      <c r="G103" s="320"/>
      <c r="H103" s="319" t="s">
        <v>60</v>
      </c>
      <c r="I103" s="319" t="s">
        <v>63</v>
      </c>
      <c r="J103" s="319" t="s">
        <v>848</v>
      </c>
      <c r="K103" s="318"/>
    </row>
    <row r="104" s="1" customFormat="1" ht="17.25" customHeight="1">
      <c r="B104" s="316"/>
      <c r="C104" s="321" t="s">
        <v>849</v>
      </c>
      <c r="D104" s="321"/>
      <c r="E104" s="321"/>
      <c r="F104" s="322" t="s">
        <v>850</v>
      </c>
      <c r="G104" s="323"/>
      <c r="H104" s="321"/>
      <c r="I104" s="321"/>
      <c r="J104" s="321" t="s">
        <v>851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59</v>
      </c>
      <c r="D106" s="326"/>
      <c r="E106" s="326"/>
      <c r="F106" s="327" t="s">
        <v>852</v>
      </c>
      <c r="G106" s="304"/>
      <c r="H106" s="304" t="s">
        <v>892</v>
      </c>
      <c r="I106" s="304" t="s">
        <v>854</v>
      </c>
      <c r="J106" s="304">
        <v>20</v>
      </c>
      <c r="K106" s="318"/>
    </row>
    <row r="107" s="1" customFormat="1" ht="15" customHeight="1">
      <c r="B107" s="316"/>
      <c r="C107" s="304" t="s">
        <v>855</v>
      </c>
      <c r="D107" s="304"/>
      <c r="E107" s="304"/>
      <c r="F107" s="327" t="s">
        <v>852</v>
      </c>
      <c r="G107" s="304"/>
      <c r="H107" s="304" t="s">
        <v>892</v>
      </c>
      <c r="I107" s="304" t="s">
        <v>854</v>
      </c>
      <c r="J107" s="304">
        <v>120</v>
      </c>
      <c r="K107" s="318"/>
    </row>
    <row r="108" s="1" customFormat="1" ht="15" customHeight="1">
      <c r="B108" s="329"/>
      <c r="C108" s="304" t="s">
        <v>857</v>
      </c>
      <c r="D108" s="304"/>
      <c r="E108" s="304"/>
      <c r="F108" s="327" t="s">
        <v>858</v>
      </c>
      <c r="G108" s="304"/>
      <c r="H108" s="304" t="s">
        <v>892</v>
      </c>
      <c r="I108" s="304" t="s">
        <v>854</v>
      </c>
      <c r="J108" s="304">
        <v>50</v>
      </c>
      <c r="K108" s="318"/>
    </row>
    <row r="109" s="1" customFormat="1" ht="15" customHeight="1">
      <c r="B109" s="329"/>
      <c r="C109" s="304" t="s">
        <v>860</v>
      </c>
      <c r="D109" s="304"/>
      <c r="E109" s="304"/>
      <c r="F109" s="327" t="s">
        <v>852</v>
      </c>
      <c r="G109" s="304"/>
      <c r="H109" s="304" t="s">
        <v>892</v>
      </c>
      <c r="I109" s="304" t="s">
        <v>862</v>
      </c>
      <c r="J109" s="304"/>
      <c r="K109" s="318"/>
    </row>
    <row r="110" s="1" customFormat="1" ht="15" customHeight="1">
      <c r="B110" s="329"/>
      <c r="C110" s="304" t="s">
        <v>871</v>
      </c>
      <c r="D110" s="304"/>
      <c r="E110" s="304"/>
      <c r="F110" s="327" t="s">
        <v>858</v>
      </c>
      <c r="G110" s="304"/>
      <c r="H110" s="304" t="s">
        <v>892</v>
      </c>
      <c r="I110" s="304" t="s">
        <v>854</v>
      </c>
      <c r="J110" s="304">
        <v>50</v>
      </c>
      <c r="K110" s="318"/>
    </row>
    <row r="111" s="1" customFormat="1" ht="15" customHeight="1">
      <c r="B111" s="329"/>
      <c r="C111" s="304" t="s">
        <v>879</v>
      </c>
      <c r="D111" s="304"/>
      <c r="E111" s="304"/>
      <c r="F111" s="327" t="s">
        <v>858</v>
      </c>
      <c r="G111" s="304"/>
      <c r="H111" s="304" t="s">
        <v>892</v>
      </c>
      <c r="I111" s="304" t="s">
        <v>854</v>
      </c>
      <c r="J111" s="304">
        <v>50</v>
      </c>
      <c r="K111" s="318"/>
    </row>
    <row r="112" s="1" customFormat="1" ht="15" customHeight="1">
      <c r="B112" s="329"/>
      <c r="C112" s="304" t="s">
        <v>877</v>
      </c>
      <c r="D112" s="304"/>
      <c r="E112" s="304"/>
      <c r="F112" s="327" t="s">
        <v>858</v>
      </c>
      <c r="G112" s="304"/>
      <c r="H112" s="304" t="s">
        <v>892</v>
      </c>
      <c r="I112" s="304" t="s">
        <v>854</v>
      </c>
      <c r="J112" s="304">
        <v>50</v>
      </c>
      <c r="K112" s="318"/>
    </row>
    <row r="113" s="1" customFormat="1" ht="15" customHeight="1">
      <c r="B113" s="329"/>
      <c r="C113" s="304" t="s">
        <v>59</v>
      </c>
      <c r="D113" s="304"/>
      <c r="E113" s="304"/>
      <c r="F113" s="327" t="s">
        <v>852</v>
      </c>
      <c r="G113" s="304"/>
      <c r="H113" s="304" t="s">
        <v>893</v>
      </c>
      <c r="I113" s="304" t="s">
        <v>854</v>
      </c>
      <c r="J113" s="304">
        <v>20</v>
      </c>
      <c r="K113" s="318"/>
    </row>
    <row r="114" s="1" customFormat="1" ht="15" customHeight="1">
      <c r="B114" s="329"/>
      <c r="C114" s="304" t="s">
        <v>894</v>
      </c>
      <c r="D114" s="304"/>
      <c r="E114" s="304"/>
      <c r="F114" s="327" t="s">
        <v>852</v>
      </c>
      <c r="G114" s="304"/>
      <c r="H114" s="304" t="s">
        <v>895</v>
      </c>
      <c r="I114" s="304" t="s">
        <v>854</v>
      </c>
      <c r="J114" s="304">
        <v>120</v>
      </c>
      <c r="K114" s="318"/>
    </row>
    <row r="115" s="1" customFormat="1" ht="15" customHeight="1">
      <c r="B115" s="329"/>
      <c r="C115" s="304" t="s">
        <v>44</v>
      </c>
      <c r="D115" s="304"/>
      <c r="E115" s="304"/>
      <c r="F115" s="327" t="s">
        <v>852</v>
      </c>
      <c r="G115" s="304"/>
      <c r="H115" s="304" t="s">
        <v>896</v>
      </c>
      <c r="I115" s="304" t="s">
        <v>887</v>
      </c>
      <c r="J115" s="304"/>
      <c r="K115" s="318"/>
    </row>
    <row r="116" s="1" customFormat="1" ht="15" customHeight="1">
      <c r="B116" s="329"/>
      <c r="C116" s="304" t="s">
        <v>54</v>
      </c>
      <c r="D116" s="304"/>
      <c r="E116" s="304"/>
      <c r="F116" s="327" t="s">
        <v>852</v>
      </c>
      <c r="G116" s="304"/>
      <c r="H116" s="304" t="s">
        <v>897</v>
      </c>
      <c r="I116" s="304" t="s">
        <v>887</v>
      </c>
      <c r="J116" s="304"/>
      <c r="K116" s="318"/>
    </row>
    <row r="117" s="1" customFormat="1" ht="15" customHeight="1">
      <c r="B117" s="329"/>
      <c r="C117" s="304" t="s">
        <v>63</v>
      </c>
      <c r="D117" s="304"/>
      <c r="E117" s="304"/>
      <c r="F117" s="327" t="s">
        <v>852</v>
      </c>
      <c r="G117" s="304"/>
      <c r="H117" s="304" t="s">
        <v>898</v>
      </c>
      <c r="I117" s="304" t="s">
        <v>899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900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846</v>
      </c>
      <c r="D123" s="319"/>
      <c r="E123" s="319"/>
      <c r="F123" s="319" t="s">
        <v>847</v>
      </c>
      <c r="G123" s="320"/>
      <c r="H123" s="319" t="s">
        <v>60</v>
      </c>
      <c r="I123" s="319" t="s">
        <v>63</v>
      </c>
      <c r="J123" s="319" t="s">
        <v>848</v>
      </c>
      <c r="K123" s="348"/>
    </row>
    <row r="124" s="1" customFormat="1" ht="17.25" customHeight="1">
      <c r="B124" s="347"/>
      <c r="C124" s="321" t="s">
        <v>849</v>
      </c>
      <c r="D124" s="321"/>
      <c r="E124" s="321"/>
      <c r="F124" s="322" t="s">
        <v>850</v>
      </c>
      <c r="G124" s="323"/>
      <c r="H124" s="321"/>
      <c r="I124" s="321"/>
      <c r="J124" s="321" t="s">
        <v>851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855</v>
      </c>
      <c r="D126" s="326"/>
      <c r="E126" s="326"/>
      <c r="F126" s="327" t="s">
        <v>852</v>
      </c>
      <c r="G126" s="304"/>
      <c r="H126" s="304" t="s">
        <v>892</v>
      </c>
      <c r="I126" s="304" t="s">
        <v>854</v>
      </c>
      <c r="J126" s="304">
        <v>120</v>
      </c>
      <c r="K126" s="352"/>
    </row>
    <row r="127" s="1" customFormat="1" ht="15" customHeight="1">
      <c r="B127" s="349"/>
      <c r="C127" s="304" t="s">
        <v>901</v>
      </c>
      <c r="D127" s="304"/>
      <c r="E127" s="304"/>
      <c r="F127" s="327" t="s">
        <v>852</v>
      </c>
      <c r="G127" s="304"/>
      <c r="H127" s="304" t="s">
        <v>902</v>
      </c>
      <c r="I127" s="304" t="s">
        <v>854</v>
      </c>
      <c r="J127" s="304" t="s">
        <v>903</v>
      </c>
      <c r="K127" s="352"/>
    </row>
    <row r="128" s="1" customFormat="1" ht="15" customHeight="1">
      <c r="B128" s="349"/>
      <c r="C128" s="304" t="s">
        <v>800</v>
      </c>
      <c r="D128" s="304"/>
      <c r="E128" s="304"/>
      <c r="F128" s="327" t="s">
        <v>852</v>
      </c>
      <c r="G128" s="304"/>
      <c r="H128" s="304" t="s">
        <v>904</v>
      </c>
      <c r="I128" s="304" t="s">
        <v>854</v>
      </c>
      <c r="J128" s="304" t="s">
        <v>903</v>
      </c>
      <c r="K128" s="352"/>
    </row>
    <row r="129" s="1" customFormat="1" ht="15" customHeight="1">
      <c r="B129" s="349"/>
      <c r="C129" s="304" t="s">
        <v>863</v>
      </c>
      <c r="D129" s="304"/>
      <c r="E129" s="304"/>
      <c r="F129" s="327" t="s">
        <v>858</v>
      </c>
      <c r="G129" s="304"/>
      <c r="H129" s="304" t="s">
        <v>864</v>
      </c>
      <c r="I129" s="304" t="s">
        <v>854</v>
      </c>
      <c r="J129" s="304">
        <v>15</v>
      </c>
      <c r="K129" s="352"/>
    </row>
    <row r="130" s="1" customFormat="1" ht="15" customHeight="1">
      <c r="B130" s="349"/>
      <c r="C130" s="330" t="s">
        <v>865</v>
      </c>
      <c r="D130" s="330"/>
      <c r="E130" s="330"/>
      <c r="F130" s="331" t="s">
        <v>858</v>
      </c>
      <c r="G130" s="330"/>
      <c r="H130" s="330" t="s">
        <v>866</v>
      </c>
      <c r="I130" s="330" t="s">
        <v>854</v>
      </c>
      <c r="J130" s="330">
        <v>15</v>
      </c>
      <c r="K130" s="352"/>
    </row>
    <row r="131" s="1" customFormat="1" ht="15" customHeight="1">
      <c r="B131" s="349"/>
      <c r="C131" s="330" t="s">
        <v>867</v>
      </c>
      <c r="D131" s="330"/>
      <c r="E131" s="330"/>
      <c r="F131" s="331" t="s">
        <v>858</v>
      </c>
      <c r="G131" s="330"/>
      <c r="H131" s="330" t="s">
        <v>868</v>
      </c>
      <c r="I131" s="330" t="s">
        <v>854</v>
      </c>
      <c r="J131" s="330">
        <v>20</v>
      </c>
      <c r="K131" s="352"/>
    </row>
    <row r="132" s="1" customFormat="1" ht="15" customHeight="1">
      <c r="B132" s="349"/>
      <c r="C132" s="330" t="s">
        <v>869</v>
      </c>
      <c r="D132" s="330"/>
      <c r="E132" s="330"/>
      <c r="F132" s="331" t="s">
        <v>858</v>
      </c>
      <c r="G132" s="330"/>
      <c r="H132" s="330" t="s">
        <v>870</v>
      </c>
      <c r="I132" s="330" t="s">
        <v>854</v>
      </c>
      <c r="J132" s="330">
        <v>20</v>
      </c>
      <c r="K132" s="352"/>
    </row>
    <row r="133" s="1" customFormat="1" ht="15" customHeight="1">
      <c r="B133" s="349"/>
      <c r="C133" s="304" t="s">
        <v>857</v>
      </c>
      <c r="D133" s="304"/>
      <c r="E133" s="304"/>
      <c r="F133" s="327" t="s">
        <v>858</v>
      </c>
      <c r="G133" s="304"/>
      <c r="H133" s="304" t="s">
        <v>892</v>
      </c>
      <c r="I133" s="304" t="s">
        <v>854</v>
      </c>
      <c r="J133" s="304">
        <v>50</v>
      </c>
      <c r="K133" s="352"/>
    </row>
    <row r="134" s="1" customFormat="1" ht="15" customHeight="1">
      <c r="B134" s="349"/>
      <c r="C134" s="304" t="s">
        <v>871</v>
      </c>
      <c r="D134" s="304"/>
      <c r="E134" s="304"/>
      <c r="F134" s="327" t="s">
        <v>858</v>
      </c>
      <c r="G134" s="304"/>
      <c r="H134" s="304" t="s">
        <v>892</v>
      </c>
      <c r="I134" s="304" t="s">
        <v>854</v>
      </c>
      <c r="J134" s="304">
        <v>50</v>
      </c>
      <c r="K134" s="352"/>
    </row>
    <row r="135" s="1" customFormat="1" ht="15" customHeight="1">
      <c r="B135" s="349"/>
      <c r="C135" s="304" t="s">
        <v>877</v>
      </c>
      <c r="D135" s="304"/>
      <c r="E135" s="304"/>
      <c r="F135" s="327" t="s">
        <v>858</v>
      </c>
      <c r="G135" s="304"/>
      <c r="H135" s="304" t="s">
        <v>892</v>
      </c>
      <c r="I135" s="304" t="s">
        <v>854</v>
      </c>
      <c r="J135" s="304">
        <v>50</v>
      </c>
      <c r="K135" s="352"/>
    </row>
    <row r="136" s="1" customFormat="1" ht="15" customHeight="1">
      <c r="B136" s="349"/>
      <c r="C136" s="304" t="s">
        <v>879</v>
      </c>
      <c r="D136" s="304"/>
      <c r="E136" s="304"/>
      <c r="F136" s="327" t="s">
        <v>858</v>
      </c>
      <c r="G136" s="304"/>
      <c r="H136" s="304" t="s">
        <v>892</v>
      </c>
      <c r="I136" s="304" t="s">
        <v>854</v>
      </c>
      <c r="J136" s="304">
        <v>50</v>
      </c>
      <c r="K136" s="352"/>
    </row>
    <row r="137" s="1" customFormat="1" ht="15" customHeight="1">
      <c r="B137" s="349"/>
      <c r="C137" s="304" t="s">
        <v>880</v>
      </c>
      <c r="D137" s="304"/>
      <c r="E137" s="304"/>
      <c r="F137" s="327" t="s">
        <v>858</v>
      </c>
      <c r="G137" s="304"/>
      <c r="H137" s="304" t="s">
        <v>905</v>
      </c>
      <c r="I137" s="304" t="s">
        <v>854</v>
      </c>
      <c r="J137" s="304">
        <v>255</v>
      </c>
      <c r="K137" s="352"/>
    </row>
    <row r="138" s="1" customFormat="1" ht="15" customHeight="1">
      <c r="B138" s="349"/>
      <c r="C138" s="304" t="s">
        <v>882</v>
      </c>
      <c r="D138" s="304"/>
      <c r="E138" s="304"/>
      <c r="F138" s="327" t="s">
        <v>852</v>
      </c>
      <c r="G138" s="304"/>
      <c r="H138" s="304" t="s">
        <v>906</v>
      </c>
      <c r="I138" s="304" t="s">
        <v>884</v>
      </c>
      <c r="J138" s="304"/>
      <c r="K138" s="352"/>
    </row>
    <row r="139" s="1" customFormat="1" ht="15" customHeight="1">
      <c r="B139" s="349"/>
      <c r="C139" s="304" t="s">
        <v>885</v>
      </c>
      <c r="D139" s="304"/>
      <c r="E139" s="304"/>
      <c r="F139" s="327" t="s">
        <v>852</v>
      </c>
      <c r="G139" s="304"/>
      <c r="H139" s="304" t="s">
        <v>907</v>
      </c>
      <c r="I139" s="304" t="s">
        <v>887</v>
      </c>
      <c r="J139" s="304"/>
      <c r="K139" s="352"/>
    </row>
    <row r="140" s="1" customFormat="1" ht="15" customHeight="1">
      <c r="B140" s="349"/>
      <c r="C140" s="304" t="s">
        <v>888</v>
      </c>
      <c r="D140" s="304"/>
      <c r="E140" s="304"/>
      <c r="F140" s="327" t="s">
        <v>852</v>
      </c>
      <c r="G140" s="304"/>
      <c r="H140" s="304" t="s">
        <v>888</v>
      </c>
      <c r="I140" s="304" t="s">
        <v>887</v>
      </c>
      <c r="J140" s="304"/>
      <c r="K140" s="352"/>
    </row>
    <row r="141" s="1" customFormat="1" ht="15" customHeight="1">
      <c r="B141" s="349"/>
      <c r="C141" s="304" t="s">
        <v>44</v>
      </c>
      <c r="D141" s="304"/>
      <c r="E141" s="304"/>
      <c r="F141" s="327" t="s">
        <v>852</v>
      </c>
      <c r="G141" s="304"/>
      <c r="H141" s="304" t="s">
        <v>908</v>
      </c>
      <c r="I141" s="304" t="s">
        <v>887</v>
      </c>
      <c r="J141" s="304"/>
      <c r="K141" s="352"/>
    </row>
    <row r="142" s="1" customFormat="1" ht="15" customHeight="1">
      <c r="B142" s="349"/>
      <c r="C142" s="304" t="s">
        <v>909</v>
      </c>
      <c r="D142" s="304"/>
      <c r="E142" s="304"/>
      <c r="F142" s="327" t="s">
        <v>852</v>
      </c>
      <c r="G142" s="304"/>
      <c r="H142" s="304" t="s">
        <v>910</v>
      </c>
      <c r="I142" s="304" t="s">
        <v>887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911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846</v>
      </c>
      <c r="D148" s="319"/>
      <c r="E148" s="319"/>
      <c r="F148" s="319" t="s">
        <v>847</v>
      </c>
      <c r="G148" s="320"/>
      <c r="H148" s="319" t="s">
        <v>60</v>
      </c>
      <c r="I148" s="319" t="s">
        <v>63</v>
      </c>
      <c r="J148" s="319" t="s">
        <v>848</v>
      </c>
      <c r="K148" s="318"/>
    </row>
    <row r="149" s="1" customFormat="1" ht="17.25" customHeight="1">
      <c r="B149" s="316"/>
      <c r="C149" s="321" t="s">
        <v>849</v>
      </c>
      <c r="D149" s="321"/>
      <c r="E149" s="321"/>
      <c r="F149" s="322" t="s">
        <v>850</v>
      </c>
      <c r="G149" s="323"/>
      <c r="H149" s="321"/>
      <c r="I149" s="321"/>
      <c r="J149" s="321" t="s">
        <v>851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855</v>
      </c>
      <c r="D151" s="304"/>
      <c r="E151" s="304"/>
      <c r="F151" s="357" t="s">
        <v>852</v>
      </c>
      <c r="G151" s="304"/>
      <c r="H151" s="356" t="s">
        <v>892</v>
      </c>
      <c r="I151" s="356" t="s">
        <v>854</v>
      </c>
      <c r="J151" s="356">
        <v>120</v>
      </c>
      <c r="K151" s="352"/>
    </row>
    <row r="152" s="1" customFormat="1" ht="15" customHeight="1">
      <c r="B152" s="329"/>
      <c r="C152" s="356" t="s">
        <v>901</v>
      </c>
      <c r="D152" s="304"/>
      <c r="E152" s="304"/>
      <c r="F152" s="357" t="s">
        <v>852</v>
      </c>
      <c r="G152" s="304"/>
      <c r="H152" s="356" t="s">
        <v>912</v>
      </c>
      <c r="I152" s="356" t="s">
        <v>854</v>
      </c>
      <c r="J152" s="356" t="s">
        <v>903</v>
      </c>
      <c r="K152" s="352"/>
    </row>
    <row r="153" s="1" customFormat="1" ht="15" customHeight="1">
      <c r="B153" s="329"/>
      <c r="C153" s="356" t="s">
        <v>800</v>
      </c>
      <c r="D153" s="304"/>
      <c r="E153" s="304"/>
      <c r="F153" s="357" t="s">
        <v>852</v>
      </c>
      <c r="G153" s="304"/>
      <c r="H153" s="356" t="s">
        <v>913</v>
      </c>
      <c r="I153" s="356" t="s">
        <v>854</v>
      </c>
      <c r="J153" s="356" t="s">
        <v>903</v>
      </c>
      <c r="K153" s="352"/>
    </row>
    <row r="154" s="1" customFormat="1" ht="15" customHeight="1">
      <c r="B154" s="329"/>
      <c r="C154" s="356" t="s">
        <v>857</v>
      </c>
      <c r="D154" s="304"/>
      <c r="E154" s="304"/>
      <c r="F154" s="357" t="s">
        <v>858</v>
      </c>
      <c r="G154" s="304"/>
      <c r="H154" s="356" t="s">
        <v>892</v>
      </c>
      <c r="I154" s="356" t="s">
        <v>854</v>
      </c>
      <c r="J154" s="356">
        <v>50</v>
      </c>
      <c r="K154" s="352"/>
    </row>
    <row r="155" s="1" customFormat="1" ht="15" customHeight="1">
      <c r="B155" s="329"/>
      <c r="C155" s="356" t="s">
        <v>860</v>
      </c>
      <c r="D155" s="304"/>
      <c r="E155" s="304"/>
      <c r="F155" s="357" t="s">
        <v>852</v>
      </c>
      <c r="G155" s="304"/>
      <c r="H155" s="356" t="s">
        <v>892</v>
      </c>
      <c r="I155" s="356" t="s">
        <v>862</v>
      </c>
      <c r="J155" s="356"/>
      <c r="K155" s="352"/>
    </row>
    <row r="156" s="1" customFormat="1" ht="15" customHeight="1">
      <c r="B156" s="329"/>
      <c r="C156" s="356" t="s">
        <v>871</v>
      </c>
      <c r="D156" s="304"/>
      <c r="E156" s="304"/>
      <c r="F156" s="357" t="s">
        <v>858</v>
      </c>
      <c r="G156" s="304"/>
      <c r="H156" s="356" t="s">
        <v>892</v>
      </c>
      <c r="I156" s="356" t="s">
        <v>854</v>
      </c>
      <c r="J156" s="356">
        <v>50</v>
      </c>
      <c r="K156" s="352"/>
    </row>
    <row r="157" s="1" customFormat="1" ht="15" customHeight="1">
      <c r="B157" s="329"/>
      <c r="C157" s="356" t="s">
        <v>879</v>
      </c>
      <c r="D157" s="304"/>
      <c r="E157" s="304"/>
      <c r="F157" s="357" t="s">
        <v>858</v>
      </c>
      <c r="G157" s="304"/>
      <c r="H157" s="356" t="s">
        <v>892</v>
      </c>
      <c r="I157" s="356" t="s">
        <v>854</v>
      </c>
      <c r="J157" s="356">
        <v>50</v>
      </c>
      <c r="K157" s="352"/>
    </row>
    <row r="158" s="1" customFormat="1" ht="15" customHeight="1">
      <c r="B158" s="329"/>
      <c r="C158" s="356" t="s">
        <v>877</v>
      </c>
      <c r="D158" s="304"/>
      <c r="E158" s="304"/>
      <c r="F158" s="357" t="s">
        <v>858</v>
      </c>
      <c r="G158" s="304"/>
      <c r="H158" s="356" t="s">
        <v>892</v>
      </c>
      <c r="I158" s="356" t="s">
        <v>854</v>
      </c>
      <c r="J158" s="356">
        <v>50</v>
      </c>
      <c r="K158" s="352"/>
    </row>
    <row r="159" s="1" customFormat="1" ht="15" customHeight="1">
      <c r="B159" s="329"/>
      <c r="C159" s="356" t="s">
        <v>101</v>
      </c>
      <c r="D159" s="304"/>
      <c r="E159" s="304"/>
      <c r="F159" s="357" t="s">
        <v>852</v>
      </c>
      <c r="G159" s="304"/>
      <c r="H159" s="356" t="s">
        <v>914</v>
      </c>
      <c r="I159" s="356" t="s">
        <v>854</v>
      </c>
      <c r="J159" s="356" t="s">
        <v>915</v>
      </c>
      <c r="K159" s="352"/>
    </row>
    <row r="160" s="1" customFormat="1" ht="15" customHeight="1">
      <c r="B160" s="329"/>
      <c r="C160" s="356" t="s">
        <v>916</v>
      </c>
      <c r="D160" s="304"/>
      <c r="E160" s="304"/>
      <c r="F160" s="357" t="s">
        <v>852</v>
      </c>
      <c r="G160" s="304"/>
      <c r="H160" s="356" t="s">
        <v>917</v>
      </c>
      <c r="I160" s="356" t="s">
        <v>887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918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846</v>
      </c>
      <c r="D166" s="319"/>
      <c r="E166" s="319"/>
      <c r="F166" s="319" t="s">
        <v>847</v>
      </c>
      <c r="G166" s="361"/>
      <c r="H166" s="362" t="s">
        <v>60</v>
      </c>
      <c r="I166" s="362" t="s">
        <v>63</v>
      </c>
      <c r="J166" s="319" t="s">
        <v>848</v>
      </c>
      <c r="K166" s="296"/>
    </row>
    <row r="167" s="1" customFormat="1" ht="17.25" customHeight="1">
      <c r="B167" s="297"/>
      <c r="C167" s="321" t="s">
        <v>849</v>
      </c>
      <c r="D167" s="321"/>
      <c r="E167" s="321"/>
      <c r="F167" s="322" t="s">
        <v>850</v>
      </c>
      <c r="G167" s="363"/>
      <c r="H167" s="364"/>
      <c r="I167" s="364"/>
      <c r="J167" s="321" t="s">
        <v>851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855</v>
      </c>
      <c r="D169" s="304"/>
      <c r="E169" s="304"/>
      <c r="F169" s="327" t="s">
        <v>852</v>
      </c>
      <c r="G169" s="304"/>
      <c r="H169" s="304" t="s">
        <v>892</v>
      </c>
      <c r="I169" s="304" t="s">
        <v>854</v>
      </c>
      <c r="J169" s="304">
        <v>120</v>
      </c>
      <c r="K169" s="352"/>
    </row>
    <row r="170" s="1" customFormat="1" ht="15" customHeight="1">
      <c r="B170" s="329"/>
      <c r="C170" s="304" t="s">
        <v>901</v>
      </c>
      <c r="D170" s="304"/>
      <c r="E170" s="304"/>
      <c r="F170" s="327" t="s">
        <v>852</v>
      </c>
      <c r="G170" s="304"/>
      <c r="H170" s="304" t="s">
        <v>902</v>
      </c>
      <c r="I170" s="304" t="s">
        <v>854</v>
      </c>
      <c r="J170" s="304" t="s">
        <v>903</v>
      </c>
      <c r="K170" s="352"/>
    </row>
    <row r="171" s="1" customFormat="1" ht="15" customHeight="1">
      <c r="B171" s="329"/>
      <c r="C171" s="304" t="s">
        <v>800</v>
      </c>
      <c r="D171" s="304"/>
      <c r="E171" s="304"/>
      <c r="F171" s="327" t="s">
        <v>852</v>
      </c>
      <c r="G171" s="304"/>
      <c r="H171" s="304" t="s">
        <v>919</v>
      </c>
      <c r="I171" s="304" t="s">
        <v>854</v>
      </c>
      <c r="J171" s="304" t="s">
        <v>903</v>
      </c>
      <c r="K171" s="352"/>
    </row>
    <row r="172" s="1" customFormat="1" ht="15" customHeight="1">
      <c r="B172" s="329"/>
      <c r="C172" s="304" t="s">
        <v>857</v>
      </c>
      <c r="D172" s="304"/>
      <c r="E172" s="304"/>
      <c r="F172" s="327" t="s">
        <v>858</v>
      </c>
      <c r="G172" s="304"/>
      <c r="H172" s="304" t="s">
        <v>919</v>
      </c>
      <c r="I172" s="304" t="s">
        <v>854</v>
      </c>
      <c r="J172" s="304">
        <v>50</v>
      </c>
      <c r="K172" s="352"/>
    </row>
    <row r="173" s="1" customFormat="1" ht="15" customHeight="1">
      <c r="B173" s="329"/>
      <c r="C173" s="304" t="s">
        <v>860</v>
      </c>
      <c r="D173" s="304"/>
      <c r="E173" s="304"/>
      <c r="F173" s="327" t="s">
        <v>852</v>
      </c>
      <c r="G173" s="304"/>
      <c r="H173" s="304" t="s">
        <v>919</v>
      </c>
      <c r="I173" s="304" t="s">
        <v>862</v>
      </c>
      <c r="J173" s="304"/>
      <c r="K173" s="352"/>
    </row>
    <row r="174" s="1" customFormat="1" ht="15" customHeight="1">
      <c r="B174" s="329"/>
      <c r="C174" s="304" t="s">
        <v>871</v>
      </c>
      <c r="D174" s="304"/>
      <c r="E174" s="304"/>
      <c r="F174" s="327" t="s">
        <v>858</v>
      </c>
      <c r="G174" s="304"/>
      <c r="H174" s="304" t="s">
        <v>919</v>
      </c>
      <c r="I174" s="304" t="s">
        <v>854</v>
      </c>
      <c r="J174" s="304">
        <v>50</v>
      </c>
      <c r="K174" s="352"/>
    </row>
    <row r="175" s="1" customFormat="1" ht="15" customHeight="1">
      <c r="B175" s="329"/>
      <c r="C175" s="304" t="s">
        <v>879</v>
      </c>
      <c r="D175" s="304"/>
      <c r="E175" s="304"/>
      <c r="F175" s="327" t="s">
        <v>858</v>
      </c>
      <c r="G175" s="304"/>
      <c r="H175" s="304" t="s">
        <v>919</v>
      </c>
      <c r="I175" s="304" t="s">
        <v>854</v>
      </c>
      <c r="J175" s="304">
        <v>50</v>
      </c>
      <c r="K175" s="352"/>
    </row>
    <row r="176" s="1" customFormat="1" ht="15" customHeight="1">
      <c r="B176" s="329"/>
      <c r="C176" s="304" t="s">
        <v>877</v>
      </c>
      <c r="D176" s="304"/>
      <c r="E176" s="304"/>
      <c r="F176" s="327" t="s">
        <v>858</v>
      </c>
      <c r="G176" s="304"/>
      <c r="H176" s="304" t="s">
        <v>919</v>
      </c>
      <c r="I176" s="304" t="s">
        <v>854</v>
      </c>
      <c r="J176" s="304">
        <v>50</v>
      </c>
      <c r="K176" s="352"/>
    </row>
    <row r="177" s="1" customFormat="1" ht="15" customHeight="1">
      <c r="B177" s="329"/>
      <c r="C177" s="304" t="s">
        <v>113</v>
      </c>
      <c r="D177" s="304"/>
      <c r="E177" s="304"/>
      <c r="F177" s="327" t="s">
        <v>852</v>
      </c>
      <c r="G177" s="304"/>
      <c r="H177" s="304" t="s">
        <v>920</v>
      </c>
      <c r="I177" s="304" t="s">
        <v>921</v>
      </c>
      <c r="J177" s="304"/>
      <c r="K177" s="352"/>
    </row>
    <row r="178" s="1" customFormat="1" ht="15" customHeight="1">
      <c r="B178" s="329"/>
      <c r="C178" s="304" t="s">
        <v>63</v>
      </c>
      <c r="D178" s="304"/>
      <c r="E178" s="304"/>
      <c r="F178" s="327" t="s">
        <v>852</v>
      </c>
      <c r="G178" s="304"/>
      <c r="H178" s="304" t="s">
        <v>922</v>
      </c>
      <c r="I178" s="304" t="s">
        <v>923</v>
      </c>
      <c r="J178" s="304">
        <v>1</v>
      </c>
      <c r="K178" s="352"/>
    </row>
    <row r="179" s="1" customFormat="1" ht="15" customHeight="1">
      <c r="B179" s="329"/>
      <c r="C179" s="304" t="s">
        <v>59</v>
      </c>
      <c r="D179" s="304"/>
      <c r="E179" s="304"/>
      <c r="F179" s="327" t="s">
        <v>852</v>
      </c>
      <c r="G179" s="304"/>
      <c r="H179" s="304" t="s">
        <v>924</v>
      </c>
      <c r="I179" s="304" t="s">
        <v>854</v>
      </c>
      <c r="J179" s="304">
        <v>20</v>
      </c>
      <c r="K179" s="352"/>
    </row>
    <row r="180" s="1" customFormat="1" ht="15" customHeight="1">
      <c r="B180" s="329"/>
      <c r="C180" s="304" t="s">
        <v>60</v>
      </c>
      <c r="D180" s="304"/>
      <c r="E180" s="304"/>
      <c r="F180" s="327" t="s">
        <v>852</v>
      </c>
      <c r="G180" s="304"/>
      <c r="H180" s="304" t="s">
        <v>925</v>
      </c>
      <c r="I180" s="304" t="s">
        <v>854</v>
      </c>
      <c r="J180" s="304">
        <v>255</v>
      </c>
      <c r="K180" s="352"/>
    </row>
    <row r="181" s="1" customFormat="1" ht="15" customHeight="1">
      <c r="B181" s="329"/>
      <c r="C181" s="304" t="s">
        <v>114</v>
      </c>
      <c r="D181" s="304"/>
      <c r="E181" s="304"/>
      <c r="F181" s="327" t="s">
        <v>852</v>
      </c>
      <c r="G181" s="304"/>
      <c r="H181" s="304" t="s">
        <v>816</v>
      </c>
      <c r="I181" s="304" t="s">
        <v>854</v>
      </c>
      <c r="J181" s="304">
        <v>10</v>
      </c>
      <c r="K181" s="352"/>
    </row>
    <row r="182" s="1" customFormat="1" ht="15" customHeight="1">
      <c r="B182" s="329"/>
      <c r="C182" s="304" t="s">
        <v>115</v>
      </c>
      <c r="D182" s="304"/>
      <c r="E182" s="304"/>
      <c r="F182" s="327" t="s">
        <v>852</v>
      </c>
      <c r="G182" s="304"/>
      <c r="H182" s="304" t="s">
        <v>926</v>
      </c>
      <c r="I182" s="304" t="s">
        <v>887</v>
      </c>
      <c r="J182" s="304"/>
      <c r="K182" s="352"/>
    </row>
    <row r="183" s="1" customFormat="1" ht="15" customHeight="1">
      <c r="B183" s="329"/>
      <c r="C183" s="304" t="s">
        <v>927</v>
      </c>
      <c r="D183" s="304"/>
      <c r="E183" s="304"/>
      <c r="F183" s="327" t="s">
        <v>852</v>
      </c>
      <c r="G183" s="304"/>
      <c r="H183" s="304" t="s">
        <v>928</v>
      </c>
      <c r="I183" s="304" t="s">
        <v>887</v>
      </c>
      <c r="J183" s="304"/>
      <c r="K183" s="352"/>
    </row>
    <row r="184" s="1" customFormat="1" ht="15" customHeight="1">
      <c r="B184" s="329"/>
      <c r="C184" s="304" t="s">
        <v>916</v>
      </c>
      <c r="D184" s="304"/>
      <c r="E184" s="304"/>
      <c r="F184" s="327" t="s">
        <v>852</v>
      </c>
      <c r="G184" s="304"/>
      <c r="H184" s="304" t="s">
        <v>929</v>
      </c>
      <c r="I184" s="304" t="s">
        <v>887</v>
      </c>
      <c r="J184" s="304"/>
      <c r="K184" s="352"/>
    </row>
    <row r="185" s="1" customFormat="1" ht="15" customHeight="1">
      <c r="B185" s="329"/>
      <c r="C185" s="304" t="s">
        <v>117</v>
      </c>
      <c r="D185" s="304"/>
      <c r="E185" s="304"/>
      <c r="F185" s="327" t="s">
        <v>858</v>
      </c>
      <c r="G185" s="304"/>
      <c r="H185" s="304" t="s">
        <v>930</v>
      </c>
      <c r="I185" s="304" t="s">
        <v>854</v>
      </c>
      <c r="J185" s="304">
        <v>50</v>
      </c>
      <c r="K185" s="352"/>
    </row>
    <row r="186" s="1" customFormat="1" ht="15" customHeight="1">
      <c r="B186" s="329"/>
      <c r="C186" s="304" t="s">
        <v>931</v>
      </c>
      <c r="D186" s="304"/>
      <c r="E186" s="304"/>
      <c r="F186" s="327" t="s">
        <v>858</v>
      </c>
      <c r="G186" s="304"/>
      <c r="H186" s="304" t="s">
        <v>932</v>
      </c>
      <c r="I186" s="304" t="s">
        <v>933</v>
      </c>
      <c r="J186" s="304"/>
      <c r="K186" s="352"/>
    </row>
    <row r="187" s="1" customFormat="1" ht="15" customHeight="1">
      <c r="B187" s="329"/>
      <c r="C187" s="304" t="s">
        <v>934</v>
      </c>
      <c r="D187" s="304"/>
      <c r="E187" s="304"/>
      <c r="F187" s="327" t="s">
        <v>858</v>
      </c>
      <c r="G187" s="304"/>
      <c r="H187" s="304" t="s">
        <v>935</v>
      </c>
      <c r="I187" s="304" t="s">
        <v>933</v>
      </c>
      <c r="J187" s="304"/>
      <c r="K187" s="352"/>
    </row>
    <row r="188" s="1" customFormat="1" ht="15" customHeight="1">
      <c r="B188" s="329"/>
      <c r="C188" s="304" t="s">
        <v>936</v>
      </c>
      <c r="D188" s="304"/>
      <c r="E188" s="304"/>
      <c r="F188" s="327" t="s">
        <v>858</v>
      </c>
      <c r="G188" s="304"/>
      <c r="H188" s="304" t="s">
        <v>937</v>
      </c>
      <c r="I188" s="304" t="s">
        <v>933</v>
      </c>
      <c r="J188" s="304"/>
      <c r="K188" s="352"/>
    </row>
    <row r="189" s="1" customFormat="1" ht="15" customHeight="1">
      <c r="B189" s="329"/>
      <c r="C189" s="365" t="s">
        <v>938</v>
      </c>
      <c r="D189" s="304"/>
      <c r="E189" s="304"/>
      <c r="F189" s="327" t="s">
        <v>858</v>
      </c>
      <c r="G189" s="304"/>
      <c r="H189" s="304" t="s">
        <v>939</v>
      </c>
      <c r="I189" s="304" t="s">
        <v>940</v>
      </c>
      <c r="J189" s="366" t="s">
        <v>941</v>
      </c>
      <c r="K189" s="352"/>
    </row>
    <row r="190" s="1" customFormat="1" ht="15" customHeight="1">
      <c r="B190" s="329"/>
      <c r="C190" s="365" t="s">
        <v>48</v>
      </c>
      <c r="D190" s="304"/>
      <c r="E190" s="304"/>
      <c r="F190" s="327" t="s">
        <v>852</v>
      </c>
      <c r="G190" s="304"/>
      <c r="H190" s="301" t="s">
        <v>942</v>
      </c>
      <c r="I190" s="304" t="s">
        <v>943</v>
      </c>
      <c r="J190" s="304"/>
      <c r="K190" s="352"/>
    </row>
    <row r="191" s="1" customFormat="1" ht="15" customHeight="1">
      <c r="B191" s="329"/>
      <c r="C191" s="365" t="s">
        <v>944</v>
      </c>
      <c r="D191" s="304"/>
      <c r="E191" s="304"/>
      <c r="F191" s="327" t="s">
        <v>852</v>
      </c>
      <c r="G191" s="304"/>
      <c r="H191" s="304" t="s">
        <v>945</v>
      </c>
      <c r="I191" s="304" t="s">
        <v>887</v>
      </c>
      <c r="J191" s="304"/>
      <c r="K191" s="352"/>
    </row>
    <row r="192" s="1" customFormat="1" ht="15" customHeight="1">
      <c r="B192" s="329"/>
      <c r="C192" s="365" t="s">
        <v>946</v>
      </c>
      <c r="D192" s="304"/>
      <c r="E192" s="304"/>
      <c r="F192" s="327" t="s">
        <v>852</v>
      </c>
      <c r="G192" s="304"/>
      <c r="H192" s="304" t="s">
        <v>947</v>
      </c>
      <c r="I192" s="304" t="s">
        <v>887</v>
      </c>
      <c r="J192" s="304"/>
      <c r="K192" s="352"/>
    </row>
    <row r="193" s="1" customFormat="1" ht="15" customHeight="1">
      <c r="B193" s="329"/>
      <c r="C193" s="365" t="s">
        <v>948</v>
      </c>
      <c r="D193" s="304"/>
      <c r="E193" s="304"/>
      <c r="F193" s="327" t="s">
        <v>858</v>
      </c>
      <c r="G193" s="304"/>
      <c r="H193" s="304" t="s">
        <v>949</v>
      </c>
      <c r="I193" s="304" t="s">
        <v>887</v>
      </c>
      <c r="J193" s="304"/>
      <c r="K193" s="352"/>
    </row>
    <row r="194" s="1" customFormat="1" ht="15" customHeight="1">
      <c r="B194" s="358"/>
      <c r="C194" s="367"/>
      <c r="D194" s="338"/>
      <c r="E194" s="338"/>
      <c r="F194" s="338"/>
      <c r="G194" s="338"/>
      <c r="H194" s="338"/>
      <c r="I194" s="338"/>
      <c r="J194" s="338"/>
      <c r="K194" s="359"/>
    </row>
    <row r="195" s="1" customFormat="1" ht="18.75" customHeight="1">
      <c r="B195" s="340"/>
      <c r="C195" s="350"/>
      <c r="D195" s="350"/>
      <c r="E195" s="350"/>
      <c r="F195" s="360"/>
      <c r="G195" s="350"/>
      <c r="H195" s="350"/>
      <c r="I195" s="350"/>
      <c r="J195" s="350"/>
      <c r="K195" s="340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12"/>
      <c r="C197" s="312"/>
      <c r="D197" s="312"/>
      <c r="E197" s="312"/>
      <c r="F197" s="312"/>
      <c r="G197" s="312"/>
      <c r="H197" s="312"/>
      <c r="I197" s="312"/>
      <c r="J197" s="312"/>
      <c r="K197" s="312"/>
    </row>
    <row r="198" s="1" customFormat="1" ht="13.5">
      <c r="B198" s="291"/>
      <c r="C198" s="292"/>
      <c r="D198" s="292"/>
      <c r="E198" s="292"/>
      <c r="F198" s="292"/>
      <c r="G198" s="292"/>
      <c r="H198" s="292"/>
      <c r="I198" s="292"/>
      <c r="J198" s="292"/>
      <c r="K198" s="293"/>
    </row>
    <row r="199" s="1" customFormat="1" ht="21">
      <c r="B199" s="294"/>
      <c r="C199" s="295" t="s">
        <v>950</v>
      </c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5.5" customHeight="1">
      <c r="B200" s="294"/>
      <c r="C200" s="368" t="s">
        <v>951</v>
      </c>
      <c r="D200" s="368"/>
      <c r="E200" s="368"/>
      <c r="F200" s="368" t="s">
        <v>952</v>
      </c>
      <c r="G200" s="369"/>
      <c r="H200" s="368" t="s">
        <v>953</v>
      </c>
      <c r="I200" s="368"/>
      <c r="J200" s="368"/>
      <c r="K200" s="296"/>
    </row>
    <row r="201" s="1" customFormat="1" ht="5.25" customHeight="1">
      <c r="B201" s="329"/>
      <c r="C201" s="324"/>
      <c r="D201" s="324"/>
      <c r="E201" s="324"/>
      <c r="F201" s="324"/>
      <c r="G201" s="350"/>
      <c r="H201" s="324"/>
      <c r="I201" s="324"/>
      <c r="J201" s="324"/>
      <c r="K201" s="352"/>
    </row>
    <row r="202" s="1" customFormat="1" ht="15" customHeight="1">
      <c r="B202" s="329"/>
      <c r="C202" s="304" t="s">
        <v>943</v>
      </c>
      <c r="D202" s="304"/>
      <c r="E202" s="304"/>
      <c r="F202" s="327" t="s">
        <v>49</v>
      </c>
      <c r="G202" s="304"/>
      <c r="H202" s="304" t="s">
        <v>954</v>
      </c>
      <c r="I202" s="304"/>
      <c r="J202" s="304"/>
      <c r="K202" s="352"/>
    </row>
    <row r="203" s="1" customFormat="1" ht="15" customHeight="1">
      <c r="B203" s="329"/>
      <c r="C203" s="304"/>
      <c r="D203" s="304"/>
      <c r="E203" s="304"/>
      <c r="F203" s="327" t="s">
        <v>50</v>
      </c>
      <c r="G203" s="304"/>
      <c r="H203" s="304" t="s">
        <v>955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53</v>
      </c>
      <c r="G204" s="304"/>
      <c r="H204" s="304" t="s">
        <v>956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51</v>
      </c>
      <c r="G205" s="304"/>
      <c r="H205" s="304" t="s">
        <v>957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52</v>
      </c>
      <c r="G206" s="304"/>
      <c r="H206" s="304" t="s">
        <v>958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/>
      <c r="G207" s="304"/>
      <c r="H207" s="304"/>
      <c r="I207" s="304"/>
      <c r="J207" s="304"/>
      <c r="K207" s="352"/>
    </row>
    <row r="208" s="1" customFormat="1" ht="15" customHeight="1">
      <c r="B208" s="329"/>
      <c r="C208" s="304" t="s">
        <v>899</v>
      </c>
      <c r="D208" s="304"/>
      <c r="E208" s="304"/>
      <c r="F208" s="327" t="s">
        <v>85</v>
      </c>
      <c r="G208" s="304"/>
      <c r="H208" s="304" t="s">
        <v>959</v>
      </c>
      <c r="I208" s="304"/>
      <c r="J208" s="304"/>
      <c r="K208" s="352"/>
    </row>
    <row r="209" s="1" customFormat="1" ht="15" customHeight="1">
      <c r="B209" s="329"/>
      <c r="C209" s="304"/>
      <c r="D209" s="304"/>
      <c r="E209" s="304"/>
      <c r="F209" s="327" t="s">
        <v>796</v>
      </c>
      <c r="G209" s="304"/>
      <c r="H209" s="304" t="s">
        <v>797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794</v>
      </c>
      <c r="G210" s="304"/>
      <c r="H210" s="304" t="s">
        <v>960</v>
      </c>
      <c r="I210" s="304"/>
      <c r="J210" s="304"/>
      <c r="K210" s="352"/>
    </row>
    <row r="211" s="1" customFormat="1" ht="15" customHeight="1">
      <c r="B211" s="370"/>
      <c r="C211" s="304"/>
      <c r="D211" s="304"/>
      <c r="E211" s="304"/>
      <c r="F211" s="327" t="s">
        <v>93</v>
      </c>
      <c r="G211" s="365"/>
      <c r="H211" s="356" t="s">
        <v>94</v>
      </c>
      <c r="I211" s="356"/>
      <c r="J211" s="356"/>
      <c r="K211" s="371"/>
    </row>
    <row r="212" s="1" customFormat="1" ht="15" customHeight="1">
      <c r="B212" s="370"/>
      <c r="C212" s="304"/>
      <c r="D212" s="304"/>
      <c r="E212" s="304"/>
      <c r="F212" s="327" t="s">
        <v>798</v>
      </c>
      <c r="G212" s="365"/>
      <c r="H212" s="356" t="s">
        <v>961</v>
      </c>
      <c r="I212" s="356"/>
      <c r="J212" s="356"/>
      <c r="K212" s="371"/>
    </row>
    <row r="213" s="1" customFormat="1" ht="15" customHeight="1">
      <c r="B213" s="370"/>
      <c r="C213" s="304"/>
      <c r="D213" s="304"/>
      <c r="E213" s="304"/>
      <c r="F213" s="327"/>
      <c r="G213" s="365"/>
      <c r="H213" s="356"/>
      <c r="I213" s="356"/>
      <c r="J213" s="356"/>
      <c r="K213" s="371"/>
    </row>
    <row r="214" s="1" customFormat="1" ht="15" customHeight="1">
      <c r="B214" s="370"/>
      <c r="C214" s="304" t="s">
        <v>923</v>
      </c>
      <c r="D214" s="304"/>
      <c r="E214" s="304"/>
      <c r="F214" s="327">
        <v>1</v>
      </c>
      <c r="G214" s="365"/>
      <c r="H214" s="356" t="s">
        <v>962</v>
      </c>
      <c r="I214" s="356"/>
      <c r="J214" s="356"/>
      <c r="K214" s="371"/>
    </row>
    <row r="215" s="1" customFormat="1" ht="15" customHeight="1">
      <c r="B215" s="370"/>
      <c r="C215" s="304"/>
      <c r="D215" s="304"/>
      <c r="E215" s="304"/>
      <c r="F215" s="327">
        <v>2</v>
      </c>
      <c r="G215" s="365"/>
      <c r="H215" s="356" t="s">
        <v>963</v>
      </c>
      <c r="I215" s="356"/>
      <c r="J215" s="356"/>
      <c r="K215" s="371"/>
    </row>
    <row r="216" s="1" customFormat="1" ht="15" customHeight="1">
      <c r="B216" s="370"/>
      <c r="C216" s="304"/>
      <c r="D216" s="304"/>
      <c r="E216" s="304"/>
      <c r="F216" s="327">
        <v>3</v>
      </c>
      <c r="G216" s="365"/>
      <c r="H216" s="356" t="s">
        <v>964</v>
      </c>
      <c r="I216" s="356"/>
      <c r="J216" s="356"/>
      <c r="K216" s="371"/>
    </row>
    <row r="217" s="1" customFormat="1" ht="15" customHeight="1">
      <c r="B217" s="370"/>
      <c r="C217" s="304"/>
      <c r="D217" s="304"/>
      <c r="E217" s="304"/>
      <c r="F217" s="327">
        <v>4</v>
      </c>
      <c r="G217" s="365"/>
      <c r="H217" s="356" t="s">
        <v>965</v>
      </c>
      <c r="I217" s="356"/>
      <c r="J217" s="356"/>
      <c r="K217" s="371"/>
    </row>
    <row r="218" s="1" customFormat="1" ht="12.75" customHeight="1">
      <c r="B218" s="372"/>
      <c r="C218" s="373"/>
      <c r="D218" s="373"/>
      <c r="E218" s="373"/>
      <c r="F218" s="373"/>
      <c r="G218" s="373"/>
      <c r="H218" s="373"/>
      <c r="I218" s="373"/>
      <c r="J218" s="373"/>
      <c r="K218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258BE7-487E-4212-8BFC-809BFC339B89}"/>
</file>

<file path=customXml/itemProps2.xml><?xml version="1.0" encoding="utf-8"?>
<ds:datastoreItem xmlns:ds="http://schemas.openxmlformats.org/officeDocument/2006/customXml" ds:itemID="{BD7D9385-8A58-4D26-85AD-7B1E819FD4F0}"/>
</file>

<file path=customXml/itemProps3.xml><?xml version="1.0" encoding="utf-8"?>
<ds:datastoreItem xmlns:ds="http://schemas.openxmlformats.org/officeDocument/2006/customXml" ds:itemID="{9601CDD0-A008-4499-B8C5-B738070F06E5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NB-ASUS-KROS\Milan</dc:creator>
  <cp:lastModifiedBy>NB-ASUS-KROS\Milan</cp:lastModifiedBy>
  <dcterms:created xsi:type="dcterms:W3CDTF">2024-04-17T11:08:39Z</dcterms:created>
  <dcterms:modified xsi:type="dcterms:W3CDTF">2024-04-17T11:08:56Z</dcterms:modified>
</cp:coreProperties>
</file>